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907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33" r:id="rId13"/>
    <sheet name="Лист16" sheetId="34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45621"/>
</workbook>
</file>

<file path=xl/calcChain.xml><?xml version="1.0" encoding="utf-8"?>
<calcChain xmlns="http://schemas.openxmlformats.org/spreadsheetml/2006/main">
  <c r="CP76" i="23" l="1"/>
  <c r="DB76" i="23"/>
  <c r="DN76" i="23"/>
  <c r="DZ76" i="23"/>
  <c r="CD76" i="23"/>
  <c r="CP11" i="23"/>
  <c r="DB11" i="23"/>
  <c r="DB10" i="23" s="1"/>
  <c r="DN11" i="23"/>
  <c r="DZ11" i="23"/>
  <c r="CP10" i="23"/>
  <c r="DN10" i="23"/>
  <c r="DZ10" i="23"/>
  <c r="CD10" i="23"/>
  <c r="CD11" i="23"/>
  <c r="AA13" i="25"/>
  <c r="AA98" i="25" s="1"/>
  <c r="AF13" i="25"/>
  <c r="AF98" i="25" s="1"/>
  <c r="AK13" i="25"/>
  <c r="AK98" i="25"/>
  <c r="V98" i="25"/>
  <c r="V13" i="25"/>
  <c r="AA14" i="25"/>
  <c r="AF14" i="25"/>
  <c r="AK14" i="25"/>
  <c r="V14" i="25"/>
  <c r="AY83" i="21"/>
  <c r="BL83" i="21"/>
  <c r="BY83" i="21"/>
  <c r="CL83" i="21"/>
  <c r="CY83" i="21"/>
  <c r="DL83" i="21"/>
  <c r="DY83" i="21"/>
  <c r="AL83" i="21"/>
  <c r="EC44" i="18"/>
  <c r="DU44" i="18"/>
  <c r="DL44" i="18"/>
  <c r="DD44" i="18"/>
  <c r="CU44" i="18"/>
  <c r="CM44" i="18"/>
  <c r="CD44" i="18"/>
  <c r="BV44" i="18"/>
  <c r="AU44" i="18"/>
  <c r="BD44" i="18"/>
  <c r="BM44" i="18"/>
  <c r="AL44" i="18"/>
  <c r="AK36" i="27" l="1"/>
  <c r="AK35" i="27"/>
  <c r="AK34" i="27"/>
  <c r="AK29" i="27"/>
  <c r="AK18" i="27"/>
  <c r="AK15" i="27"/>
  <c r="DV13" i="27"/>
  <c r="DN12" i="27"/>
  <c r="DN76" i="27" s="1"/>
  <c r="BB13" i="27"/>
  <c r="BB12" i="27" s="1"/>
  <c r="BJ13" i="27"/>
  <c r="BJ12" i="27" s="1"/>
  <c r="BJ76" i="27" s="1"/>
  <c r="BR13" i="27"/>
  <c r="BZ13" i="27"/>
  <c r="CH13" i="27"/>
  <c r="CH12" i="27" s="1"/>
  <c r="CH76" i="27" s="1"/>
  <c r="CP13" i="27"/>
  <c r="CP12" i="27" s="1"/>
  <c r="CP76" i="27" s="1"/>
  <c r="CX13" i="27"/>
  <c r="DF13" i="27"/>
  <c r="DF12" i="27" s="1"/>
  <c r="DF76" i="27" s="1"/>
  <c r="AT13" i="27"/>
  <c r="ED13" i="27"/>
  <c r="CX12" i="27"/>
  <c r="CX76" i="27" s="1"/>
  <c r="ED12" i="27"/>
  <c r="ED76" i="27" s="1"/>
  <c r="BR12" i="27"/>
  <c r="BZ12" i="27"/>
  <c r="BZ76" i="27" s="1"/>
  <c r="AT12" i="27"/>
  <c r="AT76" i="27" s="1"/>
  <c r="AK42" i="27"/>
  <c r="BJ21" i="16"/>
  <c r="BJ61" i="16" s="1"/>
  <c r="BR47" i="13"/>
  <c r="BX47" i="13"/>
  <c r="CD47" i="13"/>
  <c r="CJ47" i="13"/>
  <c r="CP47" i="13"/>
  <c r="CV47" i="13"/>
  <c r="DB47" i="13"/>
  <c r="DH47" i="13"/>
  <c r="DN47" i="13"/>
  <c r="DT47" i="13"/>
  <c r="DZ47" i="13"/>
  <c r="EF47" i="13"/>
  <c r="BF47" i="13"/>
  <c r="BL47" i="13"/>
  <c r="AZ47" i="13"/>
  <c r="AK13" i="27" l="1"/>
  <c r="AK12" i="27" s="1"/>
  <c r="AK76" i="27" s="1"/>
  <c r="DV12" i="27"/>
  <c r="DV76" i="27" s="1"/>
  <c r="BB76" i="27"/>
  <c r="AM46" i="33"/>
  <c r="AL46" i="33"/>
  <c r="AM25" i="33"/>
  <c r="AL25" i="33"/>
  <c r="BW33" i="34"/>
  <c r="AO14" i="34"/>
  <c r="AO15" i="34"/>
  <c r="AO16" i="34"/>
  <c r="AO17" i="34"/>
  <c r="AO18" i="34"/>
  <c r="AO19" i="34"/>
  <c r="AO20" i="34"/>
  <c r="AO21" i="34"/>
  <c r="AO22" i="34"/>
  <c r="AO23" i="34"/>
  <c r="AO24" i="34"/>
  <c r="AO25" i="34"/>
  <c r="AO26" i="34"/>
  <c r="AO27" i="34"/>
  <c r="AO29" i="34"/>
  <c r="AX11" i="34"/>
  <c r="DM11" i="34"/>
  <c r="BC44" i="33"/>
  <c r="BC43" i="33"/>
  <c r="BC42" i="33"/>
  <c r="BE41" i="33"/>
  <c r="BD41" i="33"/>
  <c r="BD25" i="33" s="1"/>
  <c r="BC40" i="33"/>
  <c r="BC39" i="33"/>
  <c r="BC38" i="33"/>
  <c r="BC37" i="33"/>
  <c r="BC36" i="33"/>
  <c r="BC35" i="33"/>
  <c r="BC34" i="33"/>
  <c r="BC33" i="33"/>
  <c r="BC32" i="33"/>
  <c r="BE31" i="33"/>
  <c r="BC31" i="33" s="1"/>
  <c r="BE30" i="33"/>
  <c r="BE25" i="33" s="1"/>
  <c r="BC29" i="33"/>
  <c r="BC28" i="33"/>
  <c r="BW11" i="34" l="1"/>
  <c r="AO11" i="34" s="1"/>
  <c r="AO30" i="34"/>
  <c r="AO28" i="34"/>
  <c r="BC41" i="33"/>
  <c r="BC30" i="33"/>
  <c r="BC25" i="33" s="1"/>
  <c r="AF15" i="32" l="1"/>
  <c r="CX38" i="30"/>
  <c r="CX37" i="30"/>
  <c r="CX23" i="30"/>
  <c r="CX22" i="30"/>
  <c r="CX19" i="30"/>
  <c r="CX36" i="30" l="1"/>
  <c r="BJ35" i="27"/>
  <c r="AT34" i="27"/>
  <c r="BZ18" i="27"/>
  <c r="BJ18" i="27"/>
  <c r="BJ15" i="27"/>
  <c r="AH25" i="20"/>
  <c r="AH23" i="20"/>
  <c r="AH22" i="20"/>
  <c r="EC26" i="9" l="1"/>
  <c r="CS26" i="9"/>
  <c r="CI26" i="9"/>
  <c r="BQ26" i="9"/>
  <c r="BH26" i="9"/>
  <c r="AY26" i="9"/>
  <c r="AP26" i="9"/>
  <c r="AF26" i="9"/>
  <c r="DT17" i="9"/>
  <c r="DT26" i="9" s="1"/>
  <c r="DT13" i="9"/>
  <c r="DN31" i="8"/>
  <c r="DF31" i="8"/>
  <c r="BR31" i="8"/>
  <c r="BJ31" i="8"/>
  <c r="BB31" i="8"/>
  <c r="AT31" i="8"/>
  <c r="DV26" i="8"/>
  <c r="CX26" i="8"/>
  <c r="CP26" i="8" s="1"/>
  <c r="AL26" i="8"/>
  <c r="AD26" i="8" s="1"/>
  <c r="DV22" i="8"/>
  <c r="CX22" i="8"/>
  <c r="CP22" i="8"/>
  <c r="AL22" i="8"/>
  <c r="AD22" i="8" s="1"/>
  <c r="ED18" i="8"/>
  <c r="ED31" i="8" s="1"/>
  <c r="DV18" i="8"/>
  <c r="CX18" i="8"/>
  <c r="CP18" i="8"/>
  <c r="CP31" i="8" s="1"/>
  <c r="AL18" i="8"/>
  <c r="EE40" i="7"/>
  <c r="CZ40" i="7"/>
  <c r="CR40" i="7"/>
  <c r="CK40" i="7"/>
  <c r="CD40" i="7"/>
  <c r="BN40" i="7"/>
  <c r="AY40" i="7"/>
  <c r="DX35" i="7"/>
  <c r="DH35" i="7"/>
  <c r="DP35" i="7" s="1"/>
  <c r="BV35" i="7"/>
  <c r="AR35" i="7"/>
  <c r="AB35" i="7"/>
  <c r="AJ35" i="7" s="1"/>
  <c r="DX31" i="7"/>
  <c r="DH31" i="7"/>
  <c r="DP31" i="7" s="1"/>
  <c r="BV31" i="7"/>
  <c r="AB31" i="7"/>
  <c r="AR31" i="7" s="1"/>
  <c r="DX27" i="7"/>
  <c r="DX40" i="7" s="1"/>
  <c r="DH27" i="7"/>
  <c r="DP27" i="7" s="1"/>
  <c r="BV27" i="7"/>
  <c r="BV40" i="7" s="1"/>
  <c r="BF27" i="7"/>
  <c r="BF40" i="7" s="1"/>
  <c r="AR27" i="7"/>
  <c r="AB27" i="7"/>
  <c r="AB40" i="7" s="1"/>
  <c r="AL31" i="8" l="1"/>
  <c r="AD31" i="8" s="1"/>
  <c r="CX31" i="8"/>
  <c r="AJ27" i="7"/>
  <c r="DP40" i="7"/>
  <c r="AD18" i="8"/>
  <c r="DV31" i="8"/>
  <c r="AJ31" i="7"/>
  <c r="AR40" i="7"/>
  <c r="DH40" i="7"/>
  <c r="AJ40" i="7" l="1"/>
  <c r="EF28" i="13" l="1"/>
  <c r="EF46" i="13"/>
  <c r="EF45" i="13"/>
  <c r="EF44" i="13"/>
  <c r="EF43" i="13"/>
  <c r="EF42" i="13"/>
  <c r="EF41" i="13"/>
  <c r="EF40" i="13"/>
  <c r="EF39" i="13"/>
  <c r="EF38" i="13"/>
  <c r="EF37" i="13"/>
  <c r="EF36" i="13"/>
  <c r="EF35" i="13"/>
  <c r="EF34" i="13"/>
  <c r="EF33" i="13"/>
  <c r="EF32" i="13"/>
  <c r="EF31" i="13"/>
  <c r="EF30" i="13"/>
  <c r="EF29" i="13"/>
  <c r="EF27" i="13"/>
  <c r="CX50" i="30" l="1"/>
  <c r="CX55" i="30"/>
  <c r="CX52" i="30"/>
  <c r="CX40" i="30"/>
  <c r="CX39" i="30"/>
  <c r="DR66" i="30" l="1"/>
  <c r="DR67" i="30" l="1"/>
  <c r="DR46" i="30"/>
  <c r="DR38" i="30"/>
  <c r="DR23" i="30"/>
  <c r="DR22" i="30"/>
  <c r="DR54" i="30"/>
  <c r="DR19" i="30"/>
  <c r="DR36" i="30"/>
</calcChain>
</file>

<file path=xl/sharedStrings.xml><?xml version="1.0" encoding="utf-8"?>
<sst xmlns="http://schemas.openxmlformats.org/spreadsheetml/2006/main" count="4265" uniqueCount="1383">
  <si>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</si>
  <si>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</si>
  <si>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</si>
  <si>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</si>
  <si>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</si>
  <si>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</si>
  <si>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</si>
  <si>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</si>
  <si>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</si>
  <si>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</si>
  <si>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</si>
  <si>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</si>
  <si>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</si>
  <si>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</si>
  <si>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</si>
  <si>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</si>
  <si>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</si>
  <si>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</si>
  <si>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</si>
  <si>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</si>
  <si>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</si>
  <si>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</si>
  <si>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</si>
  <si>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</si>
  <si>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</si>
  <si>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</si>
  <si>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</si>
  <si>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</si>
  <si>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</si>
  <si>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</si>
  <si>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</si>
  <si>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</si>
  <si>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</si>
  <si>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</si>
  <si>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</si>
  <si>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</si>
  <si>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</si>
  <si>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</si>
  <si>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</si>
  <si>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</si>
  <si>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</si>
  <si>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</si>
  <si>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</si>
  <si>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</si>
  <si>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</si>
  <si>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</si>
  <si>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</si>
  <si>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</si>
  <si>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</si>
  <si>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</si>
  <si>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</si>
  <si>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</si>
  <si>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</si>
  <si>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</si>
  <si>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</si>
  <si>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</si>
  <si>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</si>
  <si>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</si>
  <si>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</si>
  <si>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</si>
  <si>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</si>
  <si>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</si>
  <si>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</si>
  <si>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</si>
  <si>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</si>
  <si>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</si>
  <si>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</si>
  <si>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</si>
  <si>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</si>
  <si>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</si>
  <si>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</si>
  <si>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</si>
  <si>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</si>
  <si>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</si>
  <si>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</si>
  <si>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</si>
  <si>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</si>
  <si>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</si>
  <si>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</si>
  <si>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</si>
  <si>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</si>
  <si>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</si>
  <si>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</si>
  <si>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</si>
  <si>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</si>
  <si>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</si>
  <si>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</si>
  <si>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</si>
  <si>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</si>
  <si>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</si>
  <si>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</si>
  <si>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</si>
  <si>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</si>
  <si>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</si>
  <si>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</si>
  <si>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</si>
  <si>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</si>
  <si>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</si>
  <si>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</si>
  <si>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</si>
  <si>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</si>
  <si>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</si>
  <si>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</si>
  <si>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</si>
  <si>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</si>
  <si>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</si>
  <si>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</si>
  <si>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</si>
  <si>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</si>
  <si>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</si>
  <si>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</si>
  <si>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</si>
  <si>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</si>
  <si>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</si>
  <si>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</si>
  <si>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</si>
  <si>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</si>
  <si>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</si>
  <si>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</si>
  <si>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</si>
  <si>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</si>
  <si>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</si>
  <si>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</si>
  <si>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</si>
  <si>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</si>
  <si>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</si>
  <si>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</si>
  <si>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</si>
  <si>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</si>
  <si>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</si>
  <si>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</si>
  <si>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</si>
  <si>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</si>
  <si>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</si>
  <si>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</si>
  <si>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</si>
  <si>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</si>
  <si>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</si>
  <si>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</si>
  <si>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</si>
  <si>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</si>
  <si>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</si>
  <si>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</si>
  <si>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</si>
  <si>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</si>
  <si>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</si>
  <si>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</si>
  <si>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</si>
  <si>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</si>
  <si>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</si>
  <si>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</si>
  <si>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</si>
  <si>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</si>
  <si>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</si>
  <si>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</si>
  <si>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</si>
  <si>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</si>
  <si>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</si>
  <si>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</si>
  <si>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</si>
  <si>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</si>
  <si>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</si>
  <si>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</si>
  <si>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</si>
  <si>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</si>
  <si>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</si>
  <si>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</si>
  <si>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</si>
  <si>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</si>
  <si>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</si>
  <si>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</si>
  <si>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</si>
  <si>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</si>
  <si>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</si>
  <si>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</si>
  <si>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</si>
  <si>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</si>
  <si>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</si>
  <si>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</si>
  <si>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</si>
  <si>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</si>
  <si>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</si>
  <si>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</si>
  <si>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</si>
  <si>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</si>
  <si>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</si>
  <si>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</si>
  <si>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</si>
  <si>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</si>
  <si>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</si>
  <si>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</si>
  <si>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</si>
  <si>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</si>
  <si>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</si>
  <si>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</si>
  <si>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</si>
  <si>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</si>
  <si>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</si>
  <si>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</si>
  <si>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</si>
  <si>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</si>
  <si>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</si>
  <si>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</si>
  <si>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</si>
  <si>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</si>
  <si>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</si>
  <si>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</si>
  <si>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</si>
  <si>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</si>
  <si>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</si>
  <si>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</si>
  <si>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</si>
  <si>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</si>
  <si>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</si>
  <si>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</si>
  <si>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</si>
  <si>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</si>
  <si>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</si>
  <si>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</si>
  <si>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</si>
  <si>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</si>
  <si>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</si>
  <si>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</si>
  <si>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</si>
  <si>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</si>
  <si>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</si>
  <si>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</si>
  <si>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</si>
  <si>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</si>
  <si>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</si>
  <si>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</si>
  <si>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</si>
  <si>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</si>
  <si>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</si>
  <si>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</si>
  <si>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</si>
  <si>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</si>
  <si>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</si>
  <si>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</si>
  <si>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</si>
  <si>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</si>
  <si>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</si>
  <si>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</si>
  <si>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</si>
  <si>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</si>
  <si>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</si>
  <si>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</si>
  <si>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</si>
  <si>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</si>
  <si>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</si>
  <si>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</si>
  <si>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</si>
  <si>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</si>
  <si>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</si>
  <si>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</si>
  <si>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</si>
  <si>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</si>
  <si>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</si>
  <si>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</si>
  <si>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</si>
  <si>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</si>
  <si>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</si>
  <si>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</si>
  <si>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</si>
  <si>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</si>
  <si>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</si>
  <si>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</si>
  <si>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</si>
  <si>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</si>
  <si>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</si>
  <si>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</si>
  <si>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</si>
  <si>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</si>
  <si>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</si>
  <si>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</si>
  <si>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</si>
  <si>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</si>
  <si>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</si>
  <si>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</si>
  <si>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</si>
  <si>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</si>
  <si>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</si>
  <si>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</si>
  <si>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</si>
  <si>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</si>
  <si>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</si>
  <si>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</si>
  <si>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</si>
  <si>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</si>
  <si>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</si>
  <si>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</si>
  <si>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</si>
  <si>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</si>
  <si>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</si>
  <si>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</si>
  <si>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</si>
  <si>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</si>
  <si>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</si>
  <si>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</si>
  <si>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</si>
  <si>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</si>
  <si>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</si>
  <si>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</si>
  <si>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</si>
  <si>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</si>
  <si>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</si>
  <si>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</si>
  <si>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</si>
  <si>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</si>
  <si>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</si>
  <si>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</si>
  <si>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</si>
  <si>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</si>
  <si>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</si>
  <si>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</si>
  <si>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</si>
  <si>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</si>
  <si>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</si>
  <si>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</si>
  <si>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</si>
  <si>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</si>
  <si>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</si>
  <si>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</si>
  <si>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</si>
  <si>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</si>
  <si>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</si>
  <si>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</si>
  <si>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</si>
  <si>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</si>
  <si>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</si>
  <si>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</si>
  <si>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</si>
  <si>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</si>
  <si>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</si>
  <si>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</si>
  <si>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</si>
  <si>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</si>
  <si>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</si>
  <si>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</si>
  <si>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</si>
  <si>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</si>
  <si>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</si>
  <si>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</si>
  <si>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</si>
  <si>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</si>
  <si>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</si>
  <si>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</si>
  <si>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</si>
  <si>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</si>
  <si>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</si>
  <si>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</si>
  <si>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</si>
  <si>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</si>
  <si>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</si>
  <si>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</si>
  <si>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</si>
  <si>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</si>
  <si>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</si>
  <si>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</si>
  <si>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</si>
  <si>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</si>
  <si>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</si>
  <si>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</si>
  <si>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</si>
  <si>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</si>
  <si>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</si>
  <si>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</si>
  <si>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</si>
  <si>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</si>
  <si>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</si>
  <si>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</si>
  <si>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</si>
  <si>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</si>
  <si>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</si>
  <si>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</si>
  <si>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</si>
  <si>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</si>
  <si>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</si>
  <si>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</si>
  <si>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</si>
  <si>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</si>
  <si>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</si>
  <si>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</si>
  <si>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</si>
  <si>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</si>
  <si>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</si>
  <si>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</si>
  <si>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</si>
  <si>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</si>
  <si>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</si>
  <si>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</si>
  <si>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</si>
  <si>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</si>
  <si>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</si>
  <si>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</si>
  <si>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</si>
  <si>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</si>
  <si>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</si>
  <si>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</si>
  <si>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</si>
  <si>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</si>
  <si>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</si>
  <si>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</si>
  <si>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</si>
  <si>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</si>
  <si>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</si>
  <si>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</si>
  <si>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</si>
  <si>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</si>
  <si>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</si>
  <si>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</si>
  <si>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</si>
  <si>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</si>
  <si>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</si>
  <si>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</si>
  <si>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</si>
  <si>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</si>
  <si>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</si>
  <si>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</si>
  <si>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</si>
  <si>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</si>
  <si>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</si>
  <si>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</si>
  <si>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</si>
  <si>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</si>
  <si>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</si>
  <si>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</si>
  <si>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</si>
  <si>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</si>
  <si>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</si>
  <si>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</si>
  <si>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</si>
  <si>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</si>
  <si>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</si>
  <si>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</si>
  <si>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</si>
  <si>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</si>
  <si>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</si>
  <si>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</si>
  <si>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</si>
  <si>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</si>
  <si>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</si>
  <si>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</si>
  <si>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</si>
  <si>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</si>
  <si>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</si>
  <si>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</si>
  <si>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</si>
  <si>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</si>
  <si>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</si>
  <si>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</si>
  <si>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</si>
  <si>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</si>
  <si>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</si>
  <si>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</si>
  <si>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</si>
  <si>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</si>
  <si>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</si>
  <si>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</si>
  <si>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</si>
  <si>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</si>
  <si>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</si>
  <si>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</si>
  <si>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</si>
  <si>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</si>
  <si>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</si>
  <si>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</si>
  <si>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</si>
  <si>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</si>
  <si>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</si>
  <si>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</si>
  <si>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</si>
  <si>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</si>
  <si>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</si>
  <si>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</si>
  <si>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</si>
  <si>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</si>
  <si>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</si>
  <si>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</si>
  <si>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</si>
  <si>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</si>
  <si>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</si>
  <si>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</si>
  <si>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</si>
  <si>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</si>
  <si>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</si>
  <si>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</si>
  <si>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</si>
  <si>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</si>
  <si>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</si>
  <si>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</si>
  <si>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</si>
  <si>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</si>
  <si>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</si>
  <si>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</si>
  <si>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</si>
  <si>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</si>
  <si>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</si>
  <si>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</si>
  <si>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</si>
  <si>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</si>
  <si>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</si>
  <si>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</si>
  <si>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</si>
  <si>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</si>
  <si>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</si>
  <si>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</si>
  <si>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</si>
  <si>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</si>
  <si>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</si>
  <si>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</si>
  <si>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</si>
  <si>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</si>
  <si>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</si>
  <si>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</si>
  <si>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</si>
  <si>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</si>
  <si>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</si>
  <si>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</si>
  <si>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</si>
  <si>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</si>
  <si>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</si>
  <si>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</si>
  <si>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</si>
  <si>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</si>
  <si>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</si>
  <si>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</si>
  <si>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</si>
  <si>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</si>
  <si>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</si>
  <si>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</si>
  <si>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</si>
  <si>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</si>
  <si>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</si>
  <si>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</si>
  <si>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</si>
  <si>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</si>
  <si>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</si>
  <si>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</si>
  <si>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</si>
  <si>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</si>
  <si>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</si>
  <si>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</si>
  <si>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</si>
  <si>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</si>
  <si>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</si>
  <si>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</si>
  <si>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</si>
  <si>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</si>
  <si>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</si>
  <si>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</si>
  <si>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</si>
  <si>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</si>
  <si>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</si>
  <si>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</si>
  <si>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</si>
  <si>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</si>
  <si>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</si>
  <si>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</si>
  <si>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</si>
  <si>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</si>
  <si>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</si>
  <si>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</si>
  <si>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</si>
  <si>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</si>
  <si>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</si>
  <si>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</si>
  <si>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</si>
  <si>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</si>
  <si>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</si>
  <si>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</si>
  <si>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</si>
  <si>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</si>
  <si>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</si>
  <si>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</si>
  <si>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</si>
  <si>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</si>
  <si>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</si>
  <si>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</si>
  <si>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</si>
  <si>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</si>
  <si>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</si>
  <si>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</si>
  <si>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</si>
  <si>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</si>
  <si>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</si>
  <si>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</si>
  <si>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</si>
  <si>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</si>
  <si>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</si>
  <si>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</si>
  <si>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</si>
  <si>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</si>
  <si>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</si>
  <si>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</si>
  <si>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</si>
  <si>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</si>
  <si>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</si>
  <si>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</si>
  <si>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</si>
  <si>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</si>
  <si>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</si>
  <si>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</si>
  <si>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</si>
  <si>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</si>
  <si>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</si>
  <si>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</si>
  <si>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</si>
  <si>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</si>
  <si>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</si>
  <si>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</si>
  <si>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</si>
  <si>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</si>
  <si>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</si>
  <si>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</si>
  <si>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</si>
  <si>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</si>
  <si>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</si>
  <si>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</si>
  <si>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</si>
  <si>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</si>
  <si>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</si>
  <si>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</si>
  <si>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</si>
  <si>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</si>
  <si>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</si>
  <si>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</si>
  <si>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</si>
  <si>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</si>
  <si>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</si>
  <si>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</si>
  <si>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</si>
  <si>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</si>
  <si>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</si>
  <si>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</si>
  <si>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</si>
  <si>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</si>
  <si>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</si>
  <si>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</si>
  <si>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</si>
  <si>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</si>
  <si>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</si>
  <si>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</si>
  <si>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</si>
  <si>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</si>
  <si>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</si>
  <si>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</si>
  <si>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</si>
  <si>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</si>
  <si>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</si>
  <si>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</si>
  <si>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</si>
  <si>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</si>
  <si>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</si>
  <si>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</si>
  <si>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</si>
  <si>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</si>
  <si>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</si>
  <si>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</si>
  <si>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</si>
  <si>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</si>
  <si>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</si>
  <si>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</si>
  <si>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</si>
  <si>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</si>
  <si>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</si>
  <si>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</si>
  <si>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</si>
  <si>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</si>
  <si>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</si>
  <si>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</si>
  <si>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</si>
  <si>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</si>
  <si>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</si>
  <si>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</si>
  <si>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</si>
  <si>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</si>
  <si>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</si>
  <si>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</si>
  <si>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</si>
  <si>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</si>
  <si>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</si>
  <si>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</si>
  <si>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</si>
  <si>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</si>
  <si>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</si>
  <si>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</si>
  <si>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</si>
  <si>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</si>
  <si>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</si>
  <si>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</si>
  <si>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</si>
  <si>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</si>
  <si>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</si>
  <si>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</si>
  <si>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</si>
  <si>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</si>
  <si>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</si>
  <si>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</si>
  <si>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</si>
  <si>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</si>
  <si>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</si>
  <si>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</si>
  <si>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</si>
  <si>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</si>
  <si>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</si>
  <si>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</si>
  <si>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</si>
  <si>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</si>
  <si>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</si>
  <si>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</si>
  <si>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</si>
  <si>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</si>
  <si>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</si>
  <si>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</si>
  <si>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</si>
  <si>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</si>
  <si>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</si>
  <si>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</si>
  <si>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</si>
  <si>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</si>
  <si>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</si>
  <si>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</si>
  <si>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</si>
  <si>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</si>
  <si>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</si>
  <si>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</si>
  <si>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</si>
  <si>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</si>
  <si>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</si>
  <si>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</si>
  <si>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</si>
  <si>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</si>
  <si>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</si>
  <si>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</si>
  <si>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</si>
  <si>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</si>
  <si>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</si>
  <si>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</si>
  <si>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</si>
  <si>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</si>
  <si>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</si>
  <si>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</si>
  <si>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</si>
  <si>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</si>
  <si>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</si>
  <si>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</si>
  <si>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</si>
  <si>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</si>
  <si>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</si>
  <si>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</si>
  <si>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</si>
  <si>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</si>
  <si>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</si>
  <si>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</si>
  <si>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</si>
  <si>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</si>
  <si>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</si>
  <si>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</si>
  <si>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</si>
  <si>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</si>
  <si>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</si>
  <si>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</si>
  <si>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</si>
  <si>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</si>
  <si>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</si>
  <si>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</si>
  <si>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</si>
  <si>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</si>
  <si>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</si>
  <si>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</si>
  <si>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</si>
  <si>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</si>
  <si>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</si>
  <si>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</si>
  <si>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</si>
  <si>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</si>
  <si>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</si>
  <si>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</si>
  <si>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</si>
  <si>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</si>
  <si>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</si>
  <si>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</si>
  <si>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</si>
  <si>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</si>
  <si>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</si>
  <si>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</si>
  <si>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</si>
  <si>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</si>
  <si>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</si>
  <si>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</si>
  <si>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</si>
  <si>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</si>
  <si>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</si>
  <si>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</si>
  <si>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</si>
  <si>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</si>
  <si>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</si>
  <si>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</si>
  <si>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</si>
  <si>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</si>
  <si>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</si>
  <si>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</si>
  <si>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</si>
  <si>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</si>
  <si>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</si>
  <si>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</si>
  <si>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</si>
  <si>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</si>
  <si>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</si>
  <si>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</si>
  <si>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</si>
  <si>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</si>
  <si>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</si>
  <si>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</si>
  <si>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</si>
  <si>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</si>
  <si>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</si>
  <si>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</si>
  <si>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</si>
  <si>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</si>
  <si>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</si>
  <si>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</si>
  <si>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</si>
  <si>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</si>
  <si>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</si>
  <si>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</si>
  <si>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</si>
  <si>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</si>
  <si>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</si>
  <si>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</si>
  <si>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</si>
  <si>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</si>
  <si>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</si>
  <si>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</si>
  <si>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</si>
  <si>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</si>
  <si>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</si>
  <si>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</si>
  <si>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</si>
  <si>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</si>
  <si>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</si>
  <si>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</si>
  <si>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</si>
  <si>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</si>
  <si>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</si>
  <si>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</si>
  <si>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</si>
  <si>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</si>
  <si>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</si>
  <si>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</si>
  <si>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</si>
  <si>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</si>
  <si>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</si>
  <si>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</si>
  <si>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</si>
  <si>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</si>
  <si>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</si>
  <si>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</si>
  <si>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</si>
  <si>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</si>
  <si>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</si>
  <si>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</si>
  <si>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</si>
  <si>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</si>
  <si>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</si>
  <si>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</si>
  <si>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</si>
  <si>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</si>
  <si>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</si>
  <si>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</si>
  <si>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</si>
  <si>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</si>
  <si>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</si>
  <si>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</si>
  <si>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</si>
  <si>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</si>
  <si>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</si>
  <si>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</si>
  <si>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</si>
  <si>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</si>
  <si>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</si>
  <si>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</si>
  <si>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</si>
  <si>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</si>
  <si>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</si>
  <si>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</si>
  <si>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</si>
  <si>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</si>
  <si>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</si>
  <si>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</si>
  <si>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</si>
  <si>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</si>
  <si>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</si>
  <si>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</si>
  <si>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</si>
  <si>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</si>
  <si>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</si>
  <si>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</si>
  <si>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</si>
  <si>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</si>
  <si>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</si>
  <si>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</si>
  <si>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</si>
  <si>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</si>
  <si>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</si>
  <si>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</si>
  <si>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</si>
  <si>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</si>
  <si>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</si>
  <si>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</si>
  <si>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</si>
  <si>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</si>
  <si>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</si>
  <si>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</si>
  <si>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</si>
  <si>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</si>
  <si>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</si>
  <si>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</si>
  <si>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</si>
  <si>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</si>
  <si>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</si>
  <si>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</si>
  <si>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</si>
  <si>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</si>
  <si>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</si>
  <si>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</si>
  <si>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</si>
  <si>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</si>
  <si>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</si>
  <si>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</si>
  <si>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</si>
  <si>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</si>
  <si>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</si>
  <si>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</si>
  <si>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</si>
  <si>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</si>
  <si>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</si>
  <si>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</si>
  <si>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</si>
  <si>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</si>
  <si>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</si>
  <si>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</si>
  <si>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</si>
  <si>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</si>
  <si>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</si>
  <si>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</si>
  <si>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</si>
  <si>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</si>
  <si>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</si>
  <si>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</si>
  <si>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</si>
  <si>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</si>
  <si>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</si>
  <si>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</si>
  <si>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</si>
  <si>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</si>
  <si>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</si>
  <si>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</si>
  <si>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</si>
  <si>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</si>
  <si>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</si>
  <si>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</si>
  <si>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</si>
  <si>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</si>
  <si>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</si>
  <si>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</si>
  <si>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</si>
  <si>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</si>
  <si>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</si>
  <si>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</si>
  <si>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</si>
  <si>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</si>
  <si>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</si>
  <si>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</si>
  <si>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</si>
  <si>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</si>
  <si>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</si>
  <si>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</si>
  <si>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</si>
  <si>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</si>
  <si>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</si>
  <si>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</si>
  <si>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</si>
  <si>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</si>
  <si>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</si>
  <si>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</si>
  <si>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</si>
  <si>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</si>
  <si>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</si>
  <si>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</si>
  <si>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</si>
  <si>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</si>
  <si>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</si>
  <si>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</si>
  <si>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</si>
  <si>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</si>
  <si>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</si>
  <si>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</si>
  <si>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</si>
  <si>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</si>
  <si>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</si>
  <si>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</si>
  <si>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</si>
  <si>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</si>
  <si>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</si>
  <si>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</si>
  <si>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</si>
  <si>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</si>
  <si>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</si>
  <si>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</si>
  <si>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</si>
  <si>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</si>
  <si>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</si>
  <si>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</si>
  <si>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</si>
  <si>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</si>
  <si>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</si>
  <si>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</si>
  <si>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</si>
  <si>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</si>
  <si>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</si>
  <si>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</si>
  <si>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</si>
  <si>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</si>
  <si>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</si>
  <si>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</si>
  <si>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</si>
  <si>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</si>
  <si>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</si>
  <si>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</si>
  <si>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</si>
  <si>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</si>
  <si>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</si>
  <si>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</si>
  <si>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</si>
  <si>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</si>
  <si>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</si>
  <si>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</si>
  <si>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</si>
  <si>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</si>
  <si>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</si>
  <si>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</si>
  <si>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</si>
  <si>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</si>
  <si>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</si>
  <si>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</si>
  <si>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</si>
  <si>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</si>
  <si>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</si>
  <si>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</si>
  <si>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</si>
  <si>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</si>
  <si>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</si>
  <si>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</si>
  <si>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</si>
  <si>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</si>
  <si>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</si>
  <si>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</si>
  <si>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</si>
  <si>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</si>
  <si>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</si>
  <si>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</si>
  <si>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</si>
  <si>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</si>
  <si>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</si>
  <si>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</si>
  <si>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</si>
  <si>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</si>
  <si>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</si>
  <si>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</si>
  <si>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</si>
  <si>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</si>
  <si>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</si>
  <si>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</si>
  <si>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</si>
  <si>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</si>
  <si>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</si>
  <si>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</si>
  <si>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</si>
  <si>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</si>
  <si>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</si>
  <si>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</si>
  <si>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</si>
  <si>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</si>
  <si>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</si>
  <si>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</si>
  <si>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</si>
  <si>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</si>
  <si>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</si>
  <si>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</si>
  <si>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</si>
  <si>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</si>
  <si>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</si>
  <si>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</si>
  <si>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</si>
  <si>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</si>
  <si>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</si>
  <si>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</si>
  <si>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</si>
  <si>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</si>
  <si>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</si>
  <si>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</si>
  <si>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</si>
  <si>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</si>
  <si>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</si>
  <si>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</si>
  <si>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</si>
  <si>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</si>
  <si>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</si>
  <si>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</si>
  <si>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</si>
  <si>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</si>
  <si>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</si>
  <si>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</si>
  <si>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</si>
  <si>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</si>
  <si>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</si>
  <si>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</si>
  <si>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</si>
  <si>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</si>
  <si>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</si>
  <si>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</si>
  <si>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</si>
  <si>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</si>
  <si>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</si>
  <si>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</si>
  <si>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</si>
  <si>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</si>
  <si>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</si>
  <si>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</si>
  <si>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</si>
  <si>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</si>
  <si>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</si>
  <si>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</si>
  <si>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</si>
  <si>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</si>
  <si>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</si>
  <si>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</si>
  <si>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</si>
  <si>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</si>
  <si>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</si>
  <si>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</si>
  <si>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</si>
  <si>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</si>
  <si>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</si>
  <si>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</si>
  <si>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</si>
  <si>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</si>
  <si>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</si>
  <si>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</si>
  <si>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</si>
  <si>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</si>
  <si>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</si>
  <si>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</si>
  <si>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</si>
  <si>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</si>
  <si>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</si>
  <si>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</si>
  <si>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</si>
  <si>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</si>
  <si>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</si>
  <si>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за 2021 год</t>
  </si>
  <si>
    <t>января</t>
  </si>
  <si>
    <t>23</t>
  </si>
  <si>
    <t>711601001</t>
  </si>
  <si>
    <t>Земельный участок</t>
  </si>
  <si>
    <t>Тульская область. г.Новомосковск, ул.Калинина, д.39</t>
  </si>
  <si>
    <t>71:29:010307:75</t>
  </si>
  <si>
    <t>055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</si>
  <si>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</si>
  <si>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</si>
  <si>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</si>
  <si>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</si>
  <si>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</si>
  <si>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</si>
  <si>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</si>
  <si>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</si>
  <si>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</si>
  <si>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</si>
  <si>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</si>
  <si>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</si>
  <si>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</si>
  <si>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</si>
  <si>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</si>
  <si>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</si>
  <si>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</si>
  <si>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</si>
  <si>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</si>
  <si>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</si>
  <si>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68759 кв.м</t>
  </si>
  <si>
    <t>3448 кв.м</t>
  </si>
  <si>
    <t>52317 кв.м+/-80,05км.м</t>
  </si>
  <si>
    <t>22 523 кв.м+/-52кв.м</t>
  </si>
  <si>
    <t>209 +/- 5кв. М</t>
  </si>
  <si>
    <t>21134 +/- 51кв. М</t>
  </si>
  <si>
    <t>1500 +/- 14кв. М</t>
  </si>
  <si>
    <t xml:space="preserve">
451 +/- 7.43кв. М</t>
  </si>
  <si>
    <t xml:space="preserve">
10558 кв.м </t>
  </si>
  <si>
    <t>1172 кв.м</t>
  </si>
  <si>
    <t>5654 кв.м</t>
  </si>
  <si>
    <t>4693 кв.м+/-24кв.м</t>
  </si>
  <si>
    <t xml:space="preserve">799 кв.м+/-20кв.м </t>
  </si>
  <si>
    <t>3915 кв.м+/-21,9кв.м</t>
  </si>
  <si>
    <t>1188+/-12 кв.м</t>
  </si>
  <si>
    <t>599 кв.м+/-17кв.м</t>
  </si>
  <si>
    <t>620+/-17 кв.м</t>
  </si>
  <si>
    <t xml:space="preserve">
16647 +/- 45кв. М</t>
  </si>
  <si>
    <t>500+/-8 кв.м</t>
  </si>
  <si>
    <t>500+/- 8 кв.м</t>
  </si>
  <si>
    <t>1991</t>
  </si>
  <si>
    <t>1973</t>
  </si>
  <si>
    <t>1975</t>
  </si>
  <si>
    <t>1981</t>
  </si>
  <si>
    <t>1979</t>
  </si>
  <si>
    <t>1995</t>
  </si>
  <si>
    <t>1948</t>
  </si>
  <si>
    <t>1937</t>
  </si>
  <si>
    <t>1964</t>
  </si>
  <si>
    <t>1983</t>
  </si>
  <si>
    <t>1968</t>
  </si>
  <si>
    <t>2007</t>
  </si>
  <si>
    <t xml:space="preserve">Нежилое пристроенное здание (Лит. А2) </t>
  </si>
  <si>
    <t>1990</t>
  </si>
  <si>
    <t>2018</t>
  </si>
  <si>
    <t>м</t>
  </si>
  <si>
    <t>006</t>
  </si>
  <si>
    <t>Теплотрасса к объекту больничного корпуса</t>
  </si>
  <si>
    <t>1976</t>
  </si>
  <si>
    <t xml:space="preserve">Устройство электропередаточное на железобетонных опорах </t>
  </si>
  <si>
    <t>1980</t>
  </si>
  <si>
    <t xml:space="preserve">Канализация </t>
  </si>
  <si>
    <t xml:space="preserve">Сети хозяйственно-бытовой канализации </t>
  </si>
  <si>
    <t xml:space="preserve">Сети теплоснабжения </t>
  </si>
  <si>
    <t>1993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</si>
  <si>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</si>
  <si>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Раздел 2. Сведения о расходах на содержание особо ценного движимого имущества.</t>
  </si>
  <si>
    <t>"02"</t>
  </si>
  <si>
    <t xml:space="preserve">января </t>
  </si>
  <si>
    <t>нежилое встроенное помещение</t>
  </si>
  <si>
    <t>7116018190</t>
  </si>
  <si>
    <t>да</t>
  </si>
  <si>
    <t>нежилое помещение</t>
  </si>
  <si>
    <t>7116006364</t>
  </si>
  <si>
    <t>на неопределенный срок</t>
  </si>
  <si>
    <t>нежилые помещения</t>
  </si>
  <si>
    <t>7116013139</t>
  </si>
  <si>
    <t>7116030991</t>
  </si>
  <si>
    <t>7116031064</t>
  </si>
  <si>
    <t>7116006484</t>
  </si>
  <si>
    <t>7116018225</t>
  </si>
  <si>
    <t>7116030938</t>
  </si>
  <si>
    <t>7116030744</t>
  </si>
  <si>
    <t>7116015270</t>
  </si>
  <si>
    <t>7116018289</t>
  </si>
  <si>
    <t>бессрочно</t>
  </si>
  <si>
    <t>7116032100</t>
  </si>
  <si>
    <t>МКОУ «СОШ № 3»</t>
  </si>
  <si>
    <t>7116000309</t>
  </si>
  <si>
    <t>7116032318</t>
  </si>
  <si>
    <t>7116031686</t>
  </si>
  <si>
    <t>7116001729</t>
  </si>
  <si>
    <t>7116032283</t>
  </si>
  <si>
    <t>размещеение гемодиализного центра</t>
  </si>
  <si>
    <t>Сведения об имуществе, за исключением земельных участков, переданном в аренду.</t>
  </si>
  <si>
    <t>Государственное учреждение здравоохранения "Городская клиническая больница"</t>
  </si>
  <si>
    <t>1. Отчет о выполнении ГЗ</t>
  </si>
  <si>
    <t>2. Сведения о поступлениях и выплатах учреждения</t>
  </si>
  <si>
    <t>3.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</si>
  <si>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4.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</si>
  <si>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5. Сведения о кредиторской задолженности и обязательствах учреждения</t>
  </si>
  <si>
    <t>6. Сведения о просроченной кредиторской задолженности</t>
  </si>
  <si>
    <t>7. Сведения о задолженности по ущербу, недостачам, хищениям денежных средств и материальных ценностей</t>
  </si>
  <si>
    <t>8. Сведения о численности сотрудников и оплате труда</t>
  </si>
  <si>
    <t>9. 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</si>
  <si>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</si>
  <si>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</si>
  <si>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</si>
  <si>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</si>
  <si>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</si>
  <si>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</si>
  <si>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</si>
  <si>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1. Сведения о видах деятельности, в отношении которых установлен показатель эффективности</t>
  </si>
  <si>
    <t>2. Сведения о достижении показателей эффективности деятельности учреждения</t>
  </si>
  <si>
    <t>Главный врач</t>
  </si>
  <si>
    <t>Иванов И.И.</t>
  </si>
  <si>
    <t>Главный бухгалтер</t>
  </si>
  <si>
    <t>+7(ХХХ)ХХХ-ХХХХ</t>
  </si>
  <si>
    <t>31</t>
  </si>
  <si>
    <t>Января</t>
  </si>
  <si>
    <t>01.01.2023</t>
  </si>
  <si>
    <t>ГУЗ "Городская клиническая больница"</t>
  </si>
  <si>
    <t>Нежилое отдельно стоящее здание</t>
  </si>
  <si>
    <t>Адрес в соответствии с выпиской из ЕГРН</t>
  </si>
  <si>
    <t>ХХ:ХХ:ХХХХХХ:ХХХХ</t>
  </si>
  <si>
    <t>Нежилые помещения 1 этажа</t>
  </si>
  <si>
    <t>Нежилые помещения подвала</t>
  </si>
  <si>
    <t xml:space="preserve">Нежилые помещения 1 этажа </t>
  </si>
  <si>
    <t xml:space="preserve">Встроенное нежилое помещение в жилом доме </t>
  </si>
  <si>
    <t xml:space="preserve">Сети водопровод больницы (холодная вода) </t>
  </si>
  <si>
    <t>Канализационная сеть больничного корпуса</t>
  </si>
  <si>
    <t xml:space="preserve">Отопление поликлинического отделения </t>
  </si>
  <si>
    <t>Устройство электропередаточное поликлинического отделения</t>
  </si>
  <si>
    <t xml:space="preserve">Водопровод поликлинического отделения </t>
  </si>
  <si>
    <t>Канализация поликлинического отделения</t>
  </si>
  <si>
    <t xml:space="preserve">Теплотрасса к объетам поликлинического отделения 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</si>
  <si>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</si>
  <si>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</si>
  <si>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</si>
  <si>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</si>
  <si>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</si>
  <si>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</si>
  <si>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</si>
  <si>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</si>
  <si>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</si>
  <si>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</si>
  <si>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</si>
  <si>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</si>
  <si>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</si>
  <si>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</si>
  <si>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</si>
  <si>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</si>
  <si>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</si>
  <si>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</si>
  <si>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</si>
  <si>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</si>
  <si>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</si>
  <si>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</si>
  <si>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</si>
  <si>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</si>
  <si>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</si>
  <si>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</si>
  <si>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 xml:space="preserve">
10558</t>
  </si>
  <si>
    <t xml:space="preserve">
10559</t>
  </si>
  <si>
    <t xml:space="preserve">
10560</t>
  </si>
  <si>
    <t>ХХХХХХХХ</t>
  </si>
  <si>
    <t>ХХ:ХХ:ХХХХХХ:ХХХ</t>
  </si>
  <si>
    <t>МКОУ "Центр образования"</t>
  </si>
  <si>
    <t>1018</t>
  </si>
  <si>
    <t>45.55</t>
  </si>
  <si>
    <t>2120</t>
  </si>
  <si>
    <t>для оказания услуг в рамках ОМС</t>
  </si>
  <si>
    <t>Министерство здравоохранения области</t>
  </si>
  <si>
    <t>Субъект РФ</t>
  </si>
  <si>
    <t>за 2022 год</t>
  </si>
  <si>
    <t>-3 223 940,46</t>
  </si>
  <si>
    <t>возмещение расходов, понесенных в связи с эксплуатацией имущества, находящегося</t>
  </si>
  <si>
    <t xml:space="preserve">Нежилое отдельно стоящее здание (Лит. Б) </t>
  </si>
  <si>
    <t>Гараж № 4</t>
  </si>
  <si>
    <t>Гараж № 3</t>
  </si>
  <si>
    <t>Гараж № 2</t>
  </si>
  <si>
    <t>Гараж № 1</t>
  </si>
  <si>
    <t xml:space="preserve">Нежилое отдельно стоящее здание (Лит. А) </t>
  </si>
  <si>
    <t>Нежилое отдельно стоящее здание (Лит. В)</t>
  </si>
  <si>
    <t xml:space="preserve">Нежилое отдельно стоящее здание (Лит. Г) </t>
  </si>
  <si>
    <t xml:space="preserve">Нежилое отдельно стоящее здание (Лит. Д, Д1) </t>
  </si>
  <si>
    <t xml:space="preserve">Нежилое пристроенное здание (Лит. А3) </t>
  </si>
  <si>
    <t xml:space="preserve">Сети водопровода больницы (холодная вода) </t>
  </si>
  <si>
    <t>Устройство электро-передаточное поликлинического отделения</t>
  </si>
  <si>
    <t xml:space="preserve">Устройство электро-передаточное на железобетонных опорах </t>
  </si>
  <si>
    <t xml:space="preserve">Теплотрасса к объектам поликлинического отделения </t>
  </si>
  <si>
    <t xml:space="preserve">Нежилое отдельно стоящее здание (Лит. П) </t>
  </si>
  <si>
    <t xml:space="preserve">Нежилые помещения подвала № 1, 2; 1 этажа № 4-8, 10-12,15-18, 20, 21, 23-37; 2 этажа № 1-часть  нежилого отдельно стоящего здания-патанатомия </t>
  </si>
  <si>
    <t xml:space="preserve">Нежилое отдельно стоящее здание (Лит. Е) </t>
  </si>
  <si>
    <t xml:space="preserve">Встроенное нежилое помещение - I в жилом доме </t>
  </si>
  <si>
    <t xml:space="preserve">Нежилые помещения 1 этажа № 21-26, часть нежилого отдельно стоящего здания - поликлиника № 4 (Лит. А) </t>
  </si>
  <si>
    <t xml:space="preserve">Нежилые помещения 1 этажа № 13,14,19, 22-часть нежилого отдельно стоящего здания-патанатомия </t>
  </si>
  <si>
    <t>МБДОУ «Детский сад № 1»</t>
  </si>
  <si>
    <t>МБДОУ «Детский сад № 6»</t>
  </si>
  <si>
    <t>МБДОУ «Детский сад № 7»</t>
  </si>
  <si>
    <t>МБДОУ «Детский сад № 10»</t>
  </si>
  <si>
    <t>МБДОУ «Детский сад № 11»</t>
  </si>
  <si>
    <t>МБДОУ «Детский сад № 16»</t>
  </si>
  <si>
    <t>МБДОУ «Детский сад № 17»</t>
  </si>
  <si>
    <t>МБДОУ «Детский сад № 25»</t>
  </si>
  <si>
    <t>МБДОУ «Детский сад № 28»</t>
  </si>
  <si>
    <t>МБДОУ «Детский сад № 40 "Ладошки"»</t>
  </si>
  <si>
    <t>МБДОУ «Детский сад № 41»</t>
  </si>
  <si>
    <t>МБОУ "СОШ № 8"</t>
  </si>
  <si>
    <t>МБОУ "СОШ № 6"</t>
  </si>
  <si>
    <t>МКОУ "СОШ № 10"</t>
  </si>
  <si>
    <t>МБОУ "СОШ № 12"</t>
  </si>
  <si>
    <t xml:space="preserve">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</si>
</sst>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0_ ;\-#,##0.00\ "/>
    <numFmt numFmtId="166" formatCode="0.000"/>
    <numFmt numFmtId="167" formatCode="_-* #,##0\ _₽_-;\-* #,##0\ _₽_-;_-* &quot;-&quot;??\ _₽_-;_-@_-"/>
  </numFmts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8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164" fontId="4" fillId="0" borderId="0" xfId="1" applyFont="1" applyAlignment="1">
      <alignment horizontal="center"/>
    </xf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left"/>
    </xf>
    <xf numFmtId="164" fontId="1" fillId="0" borderId="0" xfId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2" fontId="4" fillId="0" borderId="25" xfId="0" applyNumberFormat="1" applyFont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49" fontId="0" fillId="0" borderId="12" xfId="0" applyNumberForma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/>
    </xf>
    <xf numFmtId="49" fontId="4" fillId="0" borderId="2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20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12" xfId="1" applyFont="1" applyBorder="1" applyAlignment="1">
      <alignment horizontal="right"/>
    </xf>
    <xf numFmtId="164" fontId="4" fillId="0" borderId="13" xfId="1" applyFont="1" applyBorder="1" applyAlignment="1">
      <alignment horizontal="right"/>
    </xf>
    <xf numFmtId="164" fontId="4" fillId="0" borderId="14" xfId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4" fillId="0" borderId="17" xfId="1" applyFont="1" applyBorder="1" applyAlignment="1">
      <alignment horizontal="right"/>
    </xf>
    <xf numFmtId="164" fontId="4" fillId="0" borderId="15" xfId="1" applyFont="1" applyBorder="1" applyAlignment="1">
      <alignment horizontal="right"/>
    </xf>
    <xf numFmtId="164" fontId="4" fillId="0" borderId="16" xfId="1" applyFont="1" applyBorder="1" applyAlignment="1">
      <alignment horizontal="right"/>
    </xf>
    <xf numFmtId="164" fontId="4" fillId="0" borderId="18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164" fontId="4" fillId="0" borderId="19" xfId="1" applyFont="1" applyBorder="1" applyAlignment="1">
      <alignment horizontal="right"/>
    </xf>
    <xf numFmtId="164" fontId="4" fillId="0" borderId="11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3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164" fontId="4" fillId="0" borderId="45" xfId="1" applyFont="1" applyFill="1" applyBorder="1" applyAlignment="1">
      <alignment horizontal="right"/>
    </xf>
    <xf numFmtId="164" fontId="4" fillId="0" borderId="46" xfId="1" applyFont="1" applyFill="1" applyBorder="1" applyAlignment="1">
      <alignment horizontal="right"/>
    </xf>
    <xf numFmtId="164" fontId="4" fillId="0" borderId="47" xfId="1" applyFont="1" applyFill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64" fontId="4" fillId="0" borderId="17" xfId="1" applyFont="1" applyFill="1" applyBorder="1" applyAlignment="1">
      <alignment horizontal="right"/>
    </xf>
    <xf numFmtId="164" fontId="4" fillId="0" borderId="15" xfId="1" applyFont="1" applyFill="1" applyBorder="1" applyAlignment="1">
      <alignment horizontal="right"/>
    </xf>
    <xf numFmtId="164" fontId="4" fillId="0" borderId="16" xfId="1" applyFont="1" applyFill="1" applyBorder="1" applyAlignment="1">
      <alignment horizontal="right"/>
    </xf>
    <xf numFmtId="164" fontId="4" fillId="0" borderId="18" xfId="1" applyFont="1" applyFill="1" applyBorder="1" applyAlignment="1">
      <alignment horizontal="right"/>
    </xf>
    <xf numFmtId="164" fontId="4" fillId="0" borderId="11" xfId="1" applyFont="1" applyFill="1" applyBorder="1" applyAlignment="1">
      <alignment horizontal="right"/>
    </xf>
    <xf numFmtId="164" fontId="4" fillId="0" borderId="19" xfId="1" applyFont="1" applyFill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164" fontId="4" fillId="0" borderId="12" xfId="1" applyFont="1" applyFill="1" applyBorder="1" applyAlignment="1">
      <alignment horizontal="right"/>
    </xf>
    <xf numFmtId="164" fontId="4" fillId="0" borderId="13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2" fontId="4" fillId="0" borderId="26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2" fontId="4" fillId="0" borderId="7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164" fontId="4" fillId="0" borderId="20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4" fillId="0" borderId="21" xfId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2" fontId="4" fillId="0" borderId="1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64" fontId="4" fillId="0" borderId="17" xfId="1" quotePrefix="1" applyNumberFormat="1" applyFont="1" applyBorder="1" applyAlignment="1">
      <alignment horizontal="right" indent="1"/>
    </xf>
    <xf numFmtId="164" fontId="4" fillId="0" borderId="15" xfId="1" applyNumberFormat="1" applyFont="1" applyBorder="1" applyAlignment="1">
      <alignment horizontal="right" indent="1"/>
    </xf>
    <xf numFmtId="164" fontId="4" fillId="0" borderId="16" xfId="1" applyNumberFormat="1" applyFont="1" applyBorder="1" applyAlignment="1">
      <alignment horizontal="right" indent="1"/>
    </xf>
    <xf numFmtId="164" fontId="4" fillId="0" borderId="18" xfId="1" applyNumberFormat="1" applyFont="1" applyBorder="1" applyAlignment="1">
      <alignment horizontal="right" indent="1"/>
    </xf>
    <xf numFmtId="164" fontId="4" fillId="0" borderId="11" xfId="1" applyNumberFormat="1" applyFont="1" applyBorder="1" applyAlignment="1">
      <alignment horizontal="right" indent="1"/>
    </xf>
    <xf numFmtId="164" fontId="4" fillId="0" borderId="19" xfId="1" applyNumberFormat="1" applyFont="1" applyBorder="1" applyAlignment="1">
      <alignment horizontal="right" indent="1"/>
    </xf>
    <xf numFmtId="4" fontId="4" fillId="0" borderId="17" xfId="1" applyNumberFormat="1" applyFont="1" applyBorder="1" applyAlignment="1">
      <alignment horizontal="right" indent="1"/>
    </xf>
    <xf numFmtId="0" fontId="4" fillId="0" borderId="15" xfId="1" applyNumberFormat="1" applyFont="1" applyBorder="1" applyAlignment="1">
      <alignment horizontal="right" indent="1"/>
    </xf>
    <xf numFmtId="0" fontId="4" fillId="0" borderId="16" xfId="1" applyNumberFormat="1" applyFont="1" applyBorder="1" applyAlignment="1">
      <alignment horizontal="right" indent="1"/>
    </xf>
    <xf numFmtId="0" fontId="4" fillId="0" borderId="18" xfId="1" applyNumberFormat="1" applyFont="1" applyBorder="1" applyAlignment="1">
      <alignment horizontal="right" indent="1"/>
    </xf>
    <xf numFmtId="0" fontId="4" fillId="0" borderId="11" xfId="1" applyNumberFormat="1" applyFont="1" applyBorder="1" applyAlignment="1">
      <alignment horizontal="right" indent="1"/>
    </xf>
    <xf numFmtId="0" fontId="4" fillId="0" borderId="19" xfId="1" applyNumberFormat="1" applyFont="1" applyBorder="1" applyAlignment="1">
      <alignment horizontal="right" indent="1"/>
    </xf>
    <xf numFmtId="164" fontId="4" fillId="0" borderId="25" xfId="1" applyFont="1" applyBorder="1" applyAlignment="1">
      <alignment horizontal="right"/>
    </xf>
    <xf numFmtId="164" fontId="4" fillId="0" borderId="34" xfId="1" applyFont="1" applyBorder="1" applyAlignment="1">
      <alignment horizontal="right"/>
    </xf>
    <xf numFmtId="164" fontId="4" fillId="0" borderId="36" xfId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64" fontId="4" fillId="0" borderId="43" xfId="1" applyFont="1" applyBorder="1" applyAlignment="1">
      <alignment horizontal="right"/>
    </xf>
    <xf numFmtId="164" fontId="4" fillId="0" borderId="40" xfId="1" applyFont="1" applyBorder="1" applyAlignment="1">
      <alignment horizontal="right"/>
    </xf>
    <xf numFmtId="164" fontId="4" fillId="0" borderId="44" xfId="1" applyFont="1" applyBorder="1" applyAlignment="1">
      <alignment horizontal="right"/>
    </xf>
    <xf numFmtId="164" fontId="4" fillId="0" borderId="30" xfId="1" applyFont="1" applyBorder="1" applyAlignment="1">
      <alignment horizontal="right"/>
    </xf>
    <xf numFmtId="164" fontId="4" fillId="0" borderId="26" xfId="1" applyFont="1" applyBorder="1" applyAlignment="1">
      <alignment horizontal="right"/>
    </xf>
    <xf numFmtId="164" fontId="4" fillId="0" borderId="32" xfId="1" applyFont="1" applyBorder="1" applyAlignment="1">
      <alignment horizontal="right"/>
    </xf>
    <xf numFmtId="164" fontId="4" fillId="0" borderId="29" xfId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164" fontId="4" fillId="0" borderId="41" xfId="1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64" fontId="4" fillId="0" borderId="25" xfId="0" applyNumberFormat="1" applyFont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" xfId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4" fillId="0" borderId="4" xfId="1" applyFont="1" applyBorder="1" applyAlignment="1">
      <alignment horizontal="righ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64" fontId="4" fillId="0" borderId="5" xfId="1" applyFont="1" applyBorder="1" applyAlignment="1">
      <alignment horizontal="right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164" fontId="4" fillId="0" borderId="7" xfId="1" applyFont="1" applyBorder="1" applyAlignment="1">
      <alignment horizontal="right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7" fontId="4" fillId="0" borderId="9" xfId="1" applyNumberFormat="1" applyFont="1" applyBorder="1" applyAlignment="1">
      <alignment horizontal="right"/>
    </xf>
    <xf numFmtId="167" fontId="4" fillId="0" borderId="10" xfId="1" applyNumberFormat="1" applyFont="1" applyBorder="1" applyAlignment="1">
      <alignment horizontal="right"/>
    </xf>
    <xf numFmtId="167" fontId="4" fillId="0" borderId="9" xfId="0" applyNumberFormat="1" applyFont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167" fontId="4" fillId="0" borderId="7" xfId="1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1" xfId="1" applyNumberFormat="1" applyFont="1" applyFill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7" fontId="4" fillId="0" borderId="5" xfId="1" applyNumberFormat="1" applyFont="1" applyBorder="1" applyAlignment="1">
      <alignment horizontal="right"/>
    </xf>
    <xf numFmtId="167" fontId="4" fillId="0" borderId="23" xfId="1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right"/>
    </xf>
    <xf numFmtId="49" fontId="5" fillId="0" borderId="41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2" fontId="4" fillId="0" borderId="30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30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right" wrapText="1"/>
    </xf>
    <xf numFmtId="2" fontId="4" fillId="0" borderId="16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righ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right" wrapText="1"/>
    </xf>
    <xf numFmtId="2" fontId="4" fillId="0" borderId="29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4" fillId="0" borderId="30" xfId="0" applyNumberFormat="1" applyFont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2" fontId="4" fillId="0" borderId="30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/>
    <xf numFmtId="2" fontId="4" fillId="0" borderId="13" xfId="0" applyNumberFormat="1" applyFont="1" applyFill="1" applyBorder="1" applyAlignment="1"/>
    <xf numFmtId="2" fontId="4" fillId="0" borderId="14" xfId="0" applyNumberFormat="1" applyFont="1" applyFill="1" applyBorder="1" applyAlignment="1"/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1" fontId="4" fillId="0" borderId="45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1"/>
    </xf>
    <xf numFmtId="2" fontId="4" fillId="0" borderId="45" xfId="0" applyNumberFormat="1" applyFont="1" applyFill="1" applyBorder="1" applyAlignment="1">
      <alignment horizontal="right"/>
    </xf>
    <xf numFmtId="2" fontId="4" fillId="0" borderId="46" xfId="0" applyNumberFormat="1" applyFont="1" applyFill="1" applyBorder="1" applyAlignment="1">
      <alignment horizontal="right"/>
    </xf>
    <xf numFmtId="2" fontId="4" fillId="0" borderId="47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wrapText="1"/>
    </xf>
    <xf numFmtId="2" fontId="4" fillId="0" borderId="38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4" fillId="0" borderId="37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/>
    </xf>
    <xf numFmtId="0" fontId="13" fillId="0" borderId="22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14" fontId="4" fillId="0" borderId="13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49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indent="1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J96"/>
  <sheetViews>
    <sheetView tabSelected="1" zoomScaleNormal="100" workbookViewId="0"/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39" customFormat="1" ht="11.25" x14ac:dyDescent="0.2">
      <c r="CS7" s="40" t="s">
        <v>922</v>
      </c>
    </row>
    <row r="8" spans="1:166" s="9" customFormat="1" ht="12.75" x14ac:dyDescent="0.2">
      <c r="G8" s="35"/>
      <c r="DR8" s="35"/>
      <c r="DS8" s="35"/>
      <c r="FJ8" s="35"/>
    </row>
    <row r="9" spans="1:166" s="35" customFormat="1" ht="12.75" x14ac:dyDescent="0.2"/>
    <row r="10" spans="1:166" x14ac:dyDescent="0.25">
      <c r="A10" s="204" t="s">
        <v>886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</row>
    <row r="11" spans="1:166" x14ac:dyDescent="0.25">
      <c r="A11" s="204" t="s">
        <v>887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</row>
    <row r="12" spans="1:166" x14ac:dyDescent="0.25">
      <c r="A12" s="204" t="s">
        <v>888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</row>
    <row r="13" spans="1:166" s="35" customFormat="1" ht="12.75" x14ac:dyDescent="0.2"/>
    <row r="14" spans="1:166" ht="16.5" thickBot="1" x14ac:dyDescent="0.3">
      <c r="CI14" s="205" t="s">
        <v>6</v>
      </c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</row>
    <row r="15" spans="1:166" s="9" customFormat="1" ht="12.75" x14ac:dyDescent="0.2">
      <c r="A15" s="8"/>
      <c r="G15" s="35"/>
      <c r="AL15" s="35"/>
      <c r="AM15" s="35"/>
      <c r="AN15" s="35"/>
      <c r="AO15" s="33" t="s">
        <v>13</v>
      </c>
      <c r="AP15" s="179" t="s">
        <v>1163</v>
      </c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209">
        <v>20</v>
      </c>
      <c r="BB15" s="209"/>
      <c r="BC15" s="209"/>
      <c r="BD15" s="210" t="s">
        <v>1164</v>
      </c>
      <c r="BE15" s="210"/>
      <c r="BF15" s="210"/>
      <c r="BG15" s="38" t="s">
        <v>14</v>
      </c>
      <c r="BH15" s="35"/>
      <c r="CG15" s="10" t="s">
        <v>7</v>
      </c>
      <c r="CI15" s="206" t="s">
        <v>1290</v>
      </c>
      <c r="CJ15" s="207"/>
      <c r="CK15" s="207"/>
      <c r="CL15" s="207"/>
      <c r="CM15" s="207"/>
      <c r="CN15" s="207"/>
      <c r="CO15" s="207"/>
      <c r="CP15" s="207"/>
      <c r="CQ15" s="207"/>
      <c r="CR15" s="207"/>
      <c r="CS15" s="208"/>
      <c r="DR15" s="35"/>
      <c r="DS15" s="35"/>
      <c r="FJ15" s="35"/>
    </row>
    <row r="16" spans="1:166" s="9" customFormat="1" ht="12.75" x14ac:dyDescent="0.2">
      <c r="A16" s="8"/>
      <c r="G16" s="35"/>
      <c r="CG16" s="10" t="s">
        <v>896</v>
      </c>
      <c r="CI16" s="198"/>
      <c r="CJ16" s="199"/>
      <c r="CK16" s="199"/>
      <c r="CL16" s="199"/>
      <c r="CM16" s="199"/>
      <c r="CN16" s="199"/>
      <c r="CO16" s="199"/>
      <c r="CP16" s="199"/>
      <c r="CQ16" s="199"/>
      <c r="CR16" s="199"/>
      <c r="CS16" s="200"/>
      <c r="DR16" s="35"/>
      <c r="DS16" s="35"/>
      <c r="FJ16" s="35"/>
    </row>
    <row r="17" spans="1:166" s="35" customFormat="1" ht="12.75" x14ac:dyDescent="0.2">
      <c r="A17" s="38"/>
      <c r="CG17" s="33" t="s">
        <v>897</v>
      </c>
      <c r="CI17" s="201"/>
      <c r="CJ17" s="202"/>
      <c r="CK17" s="202"/>
      <c r="CL17" s="202"/>
      <c r="CM17" s="202"/>
      <c r="CN17" s="202"/>
      <c r="CO17" s="202"/>
      <c r="CP17" s="202"/>
      <c r="CQ17" s="202"/>
      <c r="CR17" s="202"/>
      <c r="CS17" s="203"/>
    </row>
    <row r="18" spans="1:166" s="9" customFormat="1" ht="12.75" x14ac:dyDescent="0.2">
      <c r="A18" s="8"/>
      <c r="G18" s="35"/>
      <c r="CG18" s="10" t="s">
        <v>9</v>
      </c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DR18" s="35"/>
      <c r="DS18" s="35"/>
      <c r="FJ18" s="35"/>
    </row>
    <row r="19" spans="1:166" s="9" customFormat="1" ht="12.75" x14ac:dyDescent="0.2">
      <c r="A19" s="8" t="s">
        <v>15</v>
      </c>
      <c r="G19" s="35"/>
      <c r="P19" s="179" t="s">
        <v>1265</v>
      </c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CG19" s="10" t="s">
        <v>10</v>
      </c>
      <c r="CI19" s="182"/>
      <c r="CJ19" s="183"/>
      <c r="CK19" s="183"/>
      <c r="CL19" s="183"/>
      <c r="CM19" s="183"/>
      <c r="CN19" s="183"/>
      <c r="CO19" s="183"/>
      <c r="CP19" s="183"/>
      <c r="CQ19" s="183"/>
      <c r="CR19" s="183"/>
      <c r="CS19" s="184"/>
      <c r="DR19" s="35"/>
      <c r="DS19" s="35"/>
      <c r="FJ19" s="35"/>
    </row>
    <row r="20" spans="1:166" s="35" customFormat="1" ht="12.75" x14ac:dyDescent="0.2">
      <c r="A20" s="38" t="s">
        <v>889</v>
      </c>
      <c r="P20" s="179" t="s">
        <v>1237</v>
      </c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CG20" s="33"/>
      <c r="CI20" s="182"/>
      <c r="CJ20" s="183"/>
      <c r="CK20" s="183"/>
      <c r="CL20" s="183"/>
      <c r="CM20" s="183"/>
      <c r="CN20" s="183"/>
      <c r="CO20" s="183"/>
      <c r="CP20" s="183"/>
      <c r="CQ20" s="183"/>
      <c r="CR20" s="183"/>
      <c r="CS20" s="184"/>
    </row>
    <row r="21" spans="1:166" s="34" customFormat="1" ht="10.5" x14ac:dyDescent="0.2">
      <c r="A21" s="41"/>
      <c r="P21" s="188" t="s">
        <v>920</v>
      </c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42"/>
      <c r="CG21" s="43"/>
      <c r="CI21" s="189"/>
      <c r="CJ21" s="190"/>
      <c r="CK21" s="190"/>
      <c r="CL21" s="190"/>
      <c r="CM21" s="190"/>
      <c r="CN21" s="190"/>
      <c r="CO21" s="190"/>
      <c r="CP21" s="190"/>
      <c r="CQ21" s="190"/>
      <c r="CR21" s="190"/>
      <c r="CS21" s="191"/>
    </row>
    <row r="22" spans="1:166" s="9" customFormat="1" ht="12.75" x14ac:dyDescent="0.2">
      <c r="A22" s="8" t="s">
        <v>890</v>
      </c>
      <c r="G22" s="35"/>
      <c r="CG22" s="10"/>
      <c r="CI22" s="192"/>
      <c r="CJ22" s="193"/>
      <c r="CK22" s="193"/>
      <c r="CL22" s="193"/>
      <c r="CM22" s="193"/>
      <c r="CN22" s="193"/>
      <c r="CO22" s="193"/>
      <c r="CP22" s="193"/>
      <c r="CQ22" s="193"/>
      <c r="CR22" s="193"/>
      <c r="CS22" s="194"/>
      <c r="DR22" s="35"/>
      <c r="DS22" s="35"/>
      <c r="FJ22" s="35"/>
    </row>
    <row r="23" spans="1:166" s="35" customFormat="1" ht="12.75" x14ac:dyDescent="0.2">
      <c r="A23" s="38" t="s">
        <v>891</v>
      </c>
      <c r="CG23" s="33"/>
      <c r="CI23" s="192"/>
      <c r="CJ23" s="193"/>
      <c r="CK23" s="193"/>
      <c r="CL23" s="193"/>
      <c r="CM23" s="193"/>
      <c r="CN23" s="193"/>
      <c r="CO23" s="193"/>
      <c r="CP23" s="193"/>
      <c r="CQ23" s="193"/>
      <c r="CR23" s="193"/>
      <c r="CS23" s="194"/>
    </row>
    <row r="24" spans="1:166" s="9" customFormat="1" ht="12.75" x14ac:dyDescent="0.2">
      <c r="A24" s="8" t="s">
        <v>892</v>
      </c>
      <c r="G24" s="35"/>
      <c r="P24" s="179" t="s">
        <v>1342</v>
      </c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CG24" s="10" t="s">
        <v>893</v>
      </c>
      <c r="CI24" s="195"/>
      <c r="CJ24" s="196"/>
      <c r="CK24" s="196"/>
      <c r="CL24" s="196"/>
      <c r="CM24" s="196"/>
      <c r="CN24" s="196"/>
      <c r="CO24" s="196"/>
      <c r="CP24" s="196"/>
      <c r="CQ24" s="196"/>
      <c r="CR24" s="196"/>
      <c r="CS24" s="197"/>
      <c r="DR24" s="35"/>
      <c r="DS24" s="35"/>
      <c r="FJ24" s="35"/>
    </row>
    <row r="25" spans="1:166" s="9" customFormat="1" ht="12.75" x14ac:dyDescent="0.2">
      <c r="A25" s="8" t="s">
        <v>894</v>
      </c>
      <c r="G25" s="35"/>
      <c r="CI25" s="198"/>
      <c r="CJ25" s="199"/>
      <c r="CK25" s="199"/>
      <c r="CL25" s="199"/>
      <c r="CM25" s="199"/>
      <c r="CN25" s="199"/>
      <c r="CO25" s="199"/>
      <c r="CP25" s="199"/>
      <c r="CQ25" s="199"/>
      <c r="CR25" s="199"/>
      <c r="CS25" s="200"/>
      <c r="DR25" s="35"/>
      <c r="DS25" s="35"/>
      <c r="FJ25" s="35"/>
    </row>
    <row r="26" spans="1:166" s="35" customFormat="1" ht="12.75" x14ac:dyDescent="0.2">
      <c r="A26" s="38" t="s">
        <v>895</v>
      </c>
      <c r="P26" s="179" t="s">
        <v>1343</v>
      </c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CG26" s="10" t="s">
        <v>12</v>
      </c>
      <c r="CI26" s="201"/>
      <c r="CJ26" s="202"/>
      <c r="CK26" s="202"/>
      <c r="CL26" s="202"/>
      <c r="CM26" s="202"/>
      <c r="CN26" s="202"/>
      <c r="CO26" s="202"/>
      <c r="CP26" s="202"/>
      <c r="CQ26" s="202"/>
      <c r="CR26" s="202"/>
      <c r="CS26" s="203"/>
    </row>
    <row r="27" spans="1:166" s="9" customFormat="1" ht="13.5" thickBot="1" x14ac:dyDescent="0.25">
      <c r="A27" s="8" t="s">
        <v>19</v>
      </c>
      <c r="G27" s="35"/>
      <c r="CG27" s="10"/>
      <c r="CI27" s="185"/>
      <c r="CJ27" s="186"/>
      <c r="CK27" s="186"/>
      <c r="CL27" s="186"/>
      <c r="CM27" s="186"/>
      <c r="CN27" s="186"/>
      <c r="CO27" s="186"/>
      <c r="CP27" s="186"/>
      <c r="CQ27" s="186"/>
      <c r="CR27" s="186"/>
      <c r="CS27" s="187"/>
      <c r="DR27" s="35"/>
      <c r="DS27" s="35"/>
      <c r="FJ27" s="35"/>
    </row>
    <row r="28" spans="1:166" s="9" customFormat="1" ht="12.75" x14ac:dyDescent="0.2">
      <c r="G28" s="35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35"/>
      <c r="DS28" s="35"/>
      <c r="FJ28" s="35"/>
    </row>
    <row r="29" spans="1:166" s="35" customFormat="1" ht="12.75" x14ac:dyDescent="0.2">
      <c r="CG29" s="33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36" customFormat="1" ht="14.25" x14ac:dyDescent="0.2">
      <c r="A30" s="44" t="s">
        <v>898</v>
      </c>
      <c r="CG30" s="45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</row>
    <row r="31" spans="1:166" s="48" customFormat="1" ht="6.75" x14ac:dyDescent="0.15">
      <c r="A31" s="47"/>
      <c r="CG31" s="49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</row>
    <row r="32" spans="1:166" s="35" customFormat="1" ht="15" customHeight="1" x14ac:dyDescent="0.2">
      <c r="A32" s="180" t="s">
        <v>1266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</row>
    <row r="33" spans="1:128" s="35" customFormat="1" ht="15" customHeight="1" x14ac:dyDescent="0.2">
      <c r="A33" s="181" t="s">
        <v>1267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</row>
    <row r="34" spans="1:128" s="35" customFormat="1" ht="12.75" x14ac:dyDescent="0.2">
      <c r="A34" s="181" t="s">
        <v>1268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</row>
    <row r="35" spans="1:128" s="36" customFormat="1" ht="27.75" customHeight="1" x14ac:dyDescent="0.2">
      <c r="A35" s="181" t="s">
        <v>1269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</row>
    <row r="36" spans="1:128" s="48" customFormat="1" ht="12.75" x14ac:dyDescent="0.2">
      <c r="A36" s="181" t="s">
        <v>1270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</row>
    <row r="37" spans="1:128" s="35" customFormat="1" ht="15" customHeight="1" x14ac:dyDescent="0.2">
      <c r="A37" s="181" t="s">
        <v>1271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</row>
    <row r="38" spans="1:128" s="35" customFormat="1" ht="15" customHeight="1" x14ac:dyDescent="0.2">
      <c r="A38" s="181" t="s">
        <v>1272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28" s="35" customFormat="1" ht="12.75" x14ac:dyDescent="0.2">
      <c r="A39" s="181" t="s">
        <v>1273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</row>
    <row r="40" spans="1:128" s="36" customFormat="1" ht="14.25" x14ac:dyDescent="0.2">
      <c r="A40" s="181" t="s">
        <v>1274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</row>
    <row r="41" spans="1:128" s="35" customFormat="1" ht="15" customHeight="1" x14ac:dyDescent="0.2">
      <c r="A41" s="38"/>
      <c r="CG41" s="33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</row>
    <row r="42" spans="1:128" s="35" customFormat="1" ht="14.25" x14ac:dyDescent="0.2">
      <c r="A42" s="44" t="s">
        <v>899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45"/>
      <c r="CH42" s="3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28" s="35" customFormat="1" ht="12.75" x14ac:dyDescent="0.2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9"/>
      <c r="CH43" s="48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</row>
    <row r="44" spans="1:128" s="35" customFormat="1" ht="12.75" x14ac:dyDescent="0.2">
      <c r="A44" s="181" t="s">
        <v>1275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</row>
    <row r="45" spans="1:128" s="82" customFormat="1" ht="12.75" x14ac:dyDescent="0.2">
      <c r="A45" s="181" t="s">
        <v>1276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</row>
    <row r="46" spans="1:128" s="82" customFormat="1" ht="12.75" x14ac:dyDescent="0.2">
      <c r="A46" s="181" t="s">
        <v>1277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</row>
    <row r="47" spans="1:128" s="80" customFormat="1" ht="12.75" x14ac:dyDescent="0.2">
      <c r="A47" s="181" t="s">
        <v>1278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</row>
    <row r="48" spans="1:128" s="80" customFormat="1" ht="12.75" x14ac:dyDescent="0.2">
      <c r="A48" s="181" t="s">
        <v>1279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</row>
    <row r="49" spans="1:128" s="82" customFormat="1" ht="12.75" x14ac:dyDescent="0.2">
      <c r="A49" s="181" t="s">
        <v>1280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</row>
    <row r="50" spans="1:128" s="80" customFormat="1" ht="12.75" x14ac:dyDescent="0.2">
      <c r="A50" s="181" t="s">
        <v>1281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</row>
    <row r="51" spans="1:128" s="35" customFormat="1" ht="12.75" x14ac:dyDescent="0.2">
      <c r="A51" s="38"/>
      <c r="CG51" s="33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</row>
    <row r="52" spans="1:128" s="35" customFormat="1" ht="14.25" x14ac:dyDescent="0.2">
      <c r="A52" s="44" t="s">
        <v>900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45"/>
      <c r="CH52" s="3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</row>
    <row r="53" spans="1:128" s="35" customFormat="1" ht="12.75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9"/>
      <c r="CH53" s="48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</row>
    <row r="54" spans="1:128" s="35" customFormat="1" ht="12.75" x14ac:dyDescent="0.2">
      <c r="A54" s="181" t="s">
        <v>1282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</row>
    <row r="55" spans="1:128" s="35" customFormat="1" ht="12.75" x14ac:dyDescent="0.2">
      <c r="A55" s="181" t="s">
        <v>1283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</row>
    <row r="56" spans="1:128" s="35" customFormat="1" ht="12.75" x14ac:dyDescent="0.2">
      <c r="A56" s="38"/>
      <c r="CG56" s="33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</row>
    <row r="57" spans="1:128" s="35" customFormat="1" ht="12.75" x14ac:dyDescent="0.2">
      <c r="A57" s="38"/>
      <c r="CG57" s="33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</row>
    <row r="58" spans="1:128" s="35" customFormat="1" ht="12.75" x14ac:dyDescent="0.2">
      <c r="A58" s="38"/>
      <c r="CG58" s="33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</row>
    <row r="59" spans="1:128" s="35" customFormat="1" ht="12.75" x14ac:dyDescent="0.2">
      <c r="A59" s="81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</row>
    <row r="60" spans="1:128" s="35" customFormat="1" ht="12.75" x14ac:dyDescent="0.2">
      <c r="A60" s="81" t="s">
        <v>54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179" t="s">
        <v>1284</v>
      </c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82"/>
      <c r="BF60" s="82"/>
      <c r="BG60" s="179" t="s">
        <v>1285</v>
      </c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82"/>
      <c r="CP60" s="82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</row>
    <row r="61" spans="1:128" s="35" customFormat="1" ht="12.75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211" t="s">
        <v>50</v>
      </c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80"/>
      <c r="BF61" s="80"/>
      <c r="BG61" s="211" t="s">
        <v>52</v>
      </c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80"/>
      <c r="CP61" s="80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</row>
    <row r="62" spans="1:128" s="35" customFormat="1" ht="12.75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</row>
    <row r="63" spans="1:128" s="35" customFormat="1" ht="12.75" x14ac:dyDescent="0.2">
      <c r="A63" s="81" t="s">
        <v>53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179" t="s">
        <v>1286</v>
      </c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82"/>
      <c r="BF63" s="82"/>
      <c r="BG63" s="202" t="s">
        <v>1287</v>
      </c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82"/>
      <c r="CP63" s="82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</row>
    <row r="64" spans="1:128" s="35" customFormat="1" ht="12.75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211" t="s">
        <v>50</v>
      </c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80"/>
      <c r="BF64" s="80"/>
      <c r="BG64" s="211" t="s">
        <v>175</v>
      </c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80"/>
      <c r="CP64" s="80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</row>
    <row r="65" spans="1:108" s="35" customFormat="1" ht="12.75" x14ac:dyDescent="0.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</row>
    <row r="66" spans="1:108" s="35" customFormat="1" ht="12.75" x14ac:dyDescent="0.2">
      <c r="A66" s="79" t="s">
        <v>55</v>
      </c>
      <c r="B66" s="202" t="s">
        <v>1288</v>
      </c>
      <c r="C66" s="202"/>
      <c r="D66" s="202"/>
      <c r="E66" s="81" t="s">
        <v>56</v>
      </c>
      <c r="F66" s="82"/>
      <c r="G66" s="179" t="s">
        <v>1289</v>
      </c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209">
        <v>20</v>
      </c>
      <c r="S66" s="209"/>
      <c r="T66" s="209"/>
      <c r="U66" s="210" t="s">
        <v>1164</v>
      </c>
      <c r="V66" s="210"/>
      <c r="W66" s="210"/>
      <c r="X66" s="81" t="s">
        <v>14</v>
      </c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</row>
    <row r="67" spans="1:108" s="35" customFormat="1" ht="12.75" x14ac:dyDescent="0.2"/>
    <row r="68" spans="1:108" s="35" customFormat="1" ht="12.75" x14ac:dyDescent="0.2"/>
    <row r="69" spans="1:108" s="35" customFormat="1" ht="12.75" x14ac:dyDescent="0.2"/>
    <row r="70" spans="1:108" s="35" customFormat="1" ht="12.75" x14ac:dyDescent="0.2"/>
    <row r="71" spans="1:108" s="35" customFormat="1" ht="12.75" x14ac:dyDescent="0.2"/>
    <row r="72" spans="1:108" s="35" customFormat="1" ht="12.75" x14ac:dyDescent="0.2"/>
    <row r="73" spans="1:108" s="35" customFormat="1" ht="12.75" x14ac:dyDescent="0.2"/>
    <row r="74" spans="1:108" s="35" customFormat="1" ht="12.75" x14ac:dyDescent="0.2"/>
    <row r="75" spans="1:108" s="35" customFormat="1" ht="12.75" x14ac:dyDescent="0.2"/>
    <row r="76" spans="1:108" s="35" customFormat="1" ht="12.75" x14ac:dyDescent="0.2"/>
    <row r="77" spans="1:108" s="35" customFormat="1" ht="12.75" x14ac:dyDescent="0.2"/>
    <row r="78" spans="1:108" s="35" customFormat="1" ht="12.75" x14ac:dyDescent="0.2"/>
    <row r="79" spans="1:108" s="35" customFormat="1" ht="12.75" x14ac:dyDescent="0.2"/>
    <row r="80" spans="1:108" s="35" customFormat="1" ht="12.75" x14ac:dyDescent="0.2"/>
    <row r="81" spans="1:108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</row>
    <row r="82" spans="1:108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</row>
    <row r="83" spans="1:108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</row>
    <row r="84" spans="1:108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</row>
    <row r="85" spans="1:108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</row>
    <row r="86" spans="1:108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</row>
    <row r="87" spans="1:108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</row>
    <row r="88" spans="1:108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</row>
    <row r="89" spans="1:108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</row>
    <row r="90" spans="1:108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</row>
    <row r="91" spans="1:108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</row>
    <row r="92" spans="1:108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</row>
    <row r="93" spans="1:108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</row>
    <row r="94" spans="1:108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</row>
    <row r="95" spans="1:108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</row>
    <row r="96" spans="1:108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</row>
  </sheetData>
  <mergeCells count="50">
    <mergeCell ref="A54:DD54"/>
    <mergeCell ref="A55:DD55"/>
    <mergeCell ref="B66:D66"/>
    <mergeCell ref="G66:Q66"/>
    <mergeCell ref="R66:T66"/>
    <mergeCell ref="U66:W66"/>
    <mergeCell ref="W61:BD61"/>
    <mergeCell ref="BG61:CN61"/>
    <mergeCell ref="W63:BD63"/>
    <mergeCell ref="BG63:CN63"/>
    <mergeCell ref="W64:BD64"/>
    <mergeCell ref="BG64:CN64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P19:BY19"/>
    <mergeCell ref="CI19:CS19"/>
    <mergeCell ref="W60:BD60"/>
    <mergeCell ref="BG60:CN60"/>
    <mergeCell ref="CI27:CS27"/>
    <mergeCell ref="P21:BX21"/>
    <mergeCell ref="P20:BY20"/>
    <mergeCell ref="CI20:CS20"/>
    <mergeCell ref="CI21:CS24"/>
    <mergeCell ref="CI25:CS26"/>
    <mergeCell ref="A40:DD40"/>
    <mergeCell ref="A44:DD44"/>
    <mergeCell ref="A45:DD45"/>
    <mergeCell ref="A46:DD46"/>
    <mergeCell ref="A47:DD47"/>
    <mergeCell ref="A48:DD48"/>
    <mergeCell ref="A49:DD49"/>
    <mergeCell ref="A50:DD50"/>
    <mergeCell ref="A35:DD35"/>
    <mergeCell ref="A36:DD36"/>
    <mergeCell ref="A37:DD37"/>
    <mergeCell ref="A38:DD38"/>
    <mergeCell ref="A39:DD39"/>
    <mergeCell ref="P24:BY24"/>
    <mergeCell ref="P26:BY26"/>
    <mergeCell ref="A32:DD32"/>
    <mergeCell ref="A33:DD33"/>
    <mergeCell ref="A34:DD34"/>
  </mergeCells>
  <phoneticPr fontId="0" type="noConversion"/>
  <pageMargins left="0.59055118110236227" right="0.39370078740157483" top="0.78740157480314965" bottom="0.39370078740157483" header="0.27559055118110237" footer="0.27559055118110237"/>
  <pageSetup paperSize="8" scale="9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zoomScaleNormal="100" workbookViewId="0">
      <selection sqref="A1:EK1"/>
    </sheetView>
  </sheetViews>
  <sheetFormatPr defaultColWidth="1.42578125" defaultRowHeight="15.75" x14ac:dyDescent="0.25"/>
  <cols>
    <col min="1" max="36" width="1.42578125" style="1"/>
    <col min="37" max="37" width="2.28515625" style="1" customWidth="1"/>
    <col min="38" max="44" width="1.42578125" style="1"/>
    <col min="45" max="45" width="2.5703125" style="1" customWidth="1"/>
    <col min="46" max="52" width="1.42578125" style="1"/>
    <col min="53" max="53" width="2.5703125" style="1" customWidth="1"/>
    <col min="54" max="68" width="1.42578125" style="1"/>
    <col min="69" max="69" width="2.28515625" style="1" customWidth="1"/>
    <col min="70" max="100" width="1.42578125" style="1"/>
    <col min="101" max="101" width="2.85546875" style="1" customWidth="1"/>
    <col min="102" max="132" width="1.42578125" style="1"/>
    <col min="133" max="133" width="2.7109375" style="1" customWidth="1"/>
    <col min="134" max="16384" width="1.42578125" style="1"/>
  </cols>
  <sheetData>
    <row r="1" spans="1:141" s="14" customFormat="1" ht="15" x14ac:dyDescent="0.25">
      <c r="A1" s="215" t="s">
        <v>297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</row>
    <row r="2" spans="1:141" ht="6" customHeight="1" x14ac:dyDescent="0.25"/>
    <row r="3" spans="1:141" s="104" customFormat="1" ht="12.75" customHeight="1" x14ac:dyDescent="0.2">
      <c r="A3" s="355" t="s">
        <v>248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216" t="s">
        <v>22</v>
      </c>
      <c r="Z3" s="355"/>
      <c r="AA3" s="355"/>
      <c r="AB3" s="355"/>
      <c r="AC3" s="213"/>
      <c r="AD3" s="214" t="s">
        <v>332</v>
      </c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 t="s">
        <v>304</v>
      </c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 t="s">
        <v>302</v>
      </c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6"/>
    </row>
    <row r="4" spans="1:141" s="104" customFormat="1" ht="12.75" customHeight="1" x14ac:dyDescent="0.2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230" t="s">
        <v>25</v>
      </c>
      <c r="Z4" s="353"/>
      <c r="AA4" s="353"/>
      <c r="AB4" s="353"/>
      <c r="AC4" s="235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 t="s">
        <v>305</v>
      </c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405" t="s">
        <v>303</v>
      </c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5"/>
      <c r="EI4" s="405"/>
      <c r="EJ4" s="405"/>
      <c r="EK4" s="399"/>
    </row>
    <row r="5" spans="1:141" s="104" customFormat="1" ht="12.75" customHeight="1" x14ac:dyDescent="0.2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230"/>
      <c r="Z5" s="353"/>
      <c r="AA5" s="353"/>
      <c r="AB5" s="353"/>
      <c r="AC5" s="235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406" t="s">
        <v>306</v>
      </c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4"/>
    </row>
    <row r="6" spans="1:141" s="104" customFormat="1" ht="12.75" customHeight="1" x14ac:dyDescent="0.2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230"/>
      <c r="Z6" s="353"/>
      <c r="AA6" s="353"/>
      <c r="AB6" s="353"/>
      <c r="AC6" s="235"/>
      <c r="AD6" s="400" t="s">
        <v>32</v>
      </c>
      <c r="AE6" s="400"/>
      <c r="AF6" s="400"/>
      <c r="AG6" s="400"/>
      <c r="AH6" s="400"/>
      <c r="AI6" s="400"/>
      <c r="AJ6" s="400"/>
      <c r="AK6" s="400"/>
      <c r="AL6" s="318" t="s">
        <v>139</v>
      </c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243"/>
      <c r="BZ6" s="232" t="s">
        <v>139</v>
      </c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 t="s">
        <v>139</v>
      </c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4"/>
    </row>
    <row r="7" spans="1:141" s="104" customFormat="1" ht="12.75" customHeight="1" x14ac:dyDescent="0.2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230"/>
      <c r="Z7" s="353"/>
      <c r="AA7" s="353"/>
      <c r="AB7" s="353"/>
      <c r="AC7" s="235"/>
      <c r="AD7" s="400"/>
      <c r="AE7" s="400"/>
      <c r="AF7" s="400"/>
      <c r="AG7" s="400"/>
      <c r="AH7" s="400"/>
      <c r="AI7" s="400"/>
      <c r="AJ7" s="400"/>
      <c r="AK7" s="400"/>
      <c r="AL7" s="318" t="s">
        <v>275</v>
      </c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243"/>
      <c r="BJ7" s="400" t="s">
        <v>276</v>
      </c>
      <c r="BK7" s="400"/>
      <c r="BL7" s="400"/>
      <c r="BM7" s="400"/>
      <c r="BN7" s="400"/>
      <c r="BO7" s="400"/>
      <c r="BP7" s="400"/>
      <c r="BQ7" s="400"/>
      <c r="BR7" s="216" t="s">
        <v>342</v>
      </c>
      <c r="BS7" s="355"/>
      <c r="BT7" s="355"/>
      <c r="BU7" s="355"/>
      <c r="BV7" s="355"/>
      <c r="BW7" s="355"/>
      <c r="BX7" s="355"/>
      <c r="BY7" s="213"/>
      <c r="BZ7" s="400" t="s">
        <v>331</v>
      </c>
      <c r="CA7" s="400"/>
      <c r="CB7" s="400"/>
      <c r="CC7" s="400"/>
      <c r="CD7" s="400"/>
      <c r="CE7" s="400"/>
      <c r="CF7" s="400"/>
      <c r="CG7" s="400"/>
      <c r="CH7" s="216" t="s">
        <v>328</v>
      </c>
      <c r="CI7" s="355"/>
      <c r="CJ7" s="355"/>
      <c r="CK7" s="355"/>
      <c r="CL7" s="355"/>
      <c r="CM7" s="355"/>
      <c r="CN7" s="355"/>
      <c r="CO7" s="213"/>
      <c r="CP7" s="232" t="s">
        <v>275</v>
      </c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4"/>
    </row>
    <row r="8" spans="1:141" s="104" customFormat="1" ht="12.75" customHeight="1" x14ac:dyDescent="0.2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230"/>
      <c r="Z8" s="353"/>
      <c r="AA8" s="353"/>
      <c r="AB8" s="353"/>
      <c r="AC8" s="235"/>
      <c r="AD8" s="400"/>
      <c r="AE8" s="400"/>
      <c r="AF8" s="400"/>
      <c r="AG8" s="400"/>
      <c r="AH8" s="400"/>
      <c r="AI8" s="400"/>
      <c r="AJ8" s="400"/>
      <c r="AK8" s="400"/>
      <c r="AL8" s="230" t="s">
        <v>32</v>
      </c>
      <c r="AM8" s="353"/>
      <c r="AN8" s="353"/>
      <c r="AO8" s="353"/>
      <c r="AP8" s="353"/>
      <c r="AQ8" s="353"/>
      <c r="AR8" s="353"/>
      <c r="AS8" s="235"/>
      <c r="AT8" s="216" t="s">
        <v>333</v>
      </c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213"/>
      <c r="BJ8" s="400" t="s">
        <v>338</v>
      </c>
      <c r="BK8" s="400"/>
      <c r="BL8" s="400"/>
      <c r="BM8" s="400"/>
      <c r="BN8" s="400"/>
      <c r="BO8" s="400"/>
      <c r="BP8" s="400"/>
      <c r="BQ8" s="400"/>
      <c r="BR8" s="230" t="s">
        <v>343</v>
      </c>
      <c r="BS8" s="353"/>
      <c r="BT8" s="353"/>
      <c r="BU8" s="353"/>
      <c r="BV8" s="353"/>
      <c r="BW8" s="353"/>
      <c r="BX8" s="353"/>
      <c r="BY8" s="235"/>
      <c r="BZ8" s="400" t="s">
        <v>330</v>
      </c>
      <c r="CA8" s="400"/>
      <c r="CB8" s="400"/>
      <c r="CC8" s="400"/>
      <c r="CD8" s="400"/>
      <c r="CE8" s="400"/>
      <c r="CF8" s="400"/>
      <c r="CG8" s="400"/>
      <c r="CH8" s="230" t="s">
        <v>329</v>
      </c>
      <c r="CI8" s="353"/>
      <c r="CJ8" s="353"/>
      <c r="CK8" s="353"/>
      <c r="CL8" s="353"/>
      <c r="CM8" s="353"/>
      <c r="CN8" s="353"/>
      <c r="CO8" s="235"/>
      <c r="CP8" s="230" t="s">
        <v>309</v>
      </c>
      <c r="CQ8" s="353"/>
      <c r="CR8" s="353"/>
      <c r="CS8" s="353"/>
      <c r="CT8" s="353"/>
      <c r="CU8" s="353"/>
      <c r="CV8" s="353"/>
      <c r="CW8" s="235"/>
      <c r="CX8" s="400" t="s">
        <v>309</v>
      </c>
      <c r="CY8" s="400"/>
      <c r="CZ8" s="400"/>
      <c r="DA8" s="400"/>
      <c r="DB8" s="400"/>
      <c r="DC8" s="400"/>
      <c r="DD8" s="400"/>
      <c r="DE8" s="400"/>
      <c r="DF8" s="216" t="s">
        <v>307</v>
      </c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213"/>
      <c r="DV8" s="399" t="s">
        <v>301</v>
      </c>
      <c r="DW8" s="396"/>
      <c r="DX8" s="396"/>
      <c r="DY8" s="396"/>
      <c r="DZ8" s="396"/>
      <c r="EA8" s="396"/>
      <c r="EB8" s="396"/>
      <c r="EC8" s="397"/>
      <c r="ED8" s="400" t="s">
        <v>309</v>
      </c>
      <c r="EE8" s="400"/>
      <c r="EF8" s="400"/>
      <c r="EG8" s="400"/>
      <c r="EH8" s="400"/>
      <c r="EI8" s="400"/>
      <c r="EJ8" s="400"/>
      <c r="EK8" s="400"/>
    </row>
    <row r="9" spans="1:141" s="104" customFormat="1" ht="12.75" customHeight="1" x14ac:dyDescent="0.2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230"/>
      <c r="Z9" s="353"/>
      <c r="AA9" s="353"/>
      <c r="AB9" s="353"/>
      <c r="AC9" s="235"/>
      <c r="AD9" s="400"/>
      <c r="AE9" s="400"/>
      <c r="AF9" s="400"/>
      <c r="AG9" s="400"/>
      <c r="AH9" s="400"/>
      <c r="AI9" s="400"/>
      <c r="AJ9" s="400"/>
      <c r="AK9" s="400"/>
      <c r="AL9" s="230"/>
      <c r="AM9" s="353"/>
      <c r="AN9" s="353"/>
      <c r="AO9" s="353"/>
      <c r="AP9" s="353"/>
      <c r="AQ9" s="353"/>
      <c r="AR9" s="353"/>
      <c r="AS9" s="235"/>
      <c r="AT9" s="23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231"/>
      <c r="BJ9" s="400" t="s">
        <v>339</v>
      </c>
      <c r="BK9" s="400"/>
      <c r="BL9" s="400"/>
      <c r="BM9" s="400"/>
      <c r="BN9" s="400"/>
      <c r="BO9" s="400"/>
      <c r="BP9" s="400"/>
      <c r="BQ9" s="400"/>
      <c r="BR9" s="230" t="s">
        <v>344</v>
      </c>
      <c r="BS9" s="353"/>
      <c r="BT9" s="353"/>
      <c r="BU9" s="353"/>
      <c r="BV9" s="353"/>
      <c r="BW9" s="353"/>
      <c r="BX9" s="353"/>
      <c r="BY9" s="235"/>
      <c r="BZ9" s="400"/>
      <c r="CA9" s="400"/>
      <c r="CB9" s="400"/>
      <c r="CC9" s="400"/>
      <c r="CD9" s="400"/>
      <c r="CE9" s="400"/>
      <c r="CF9" s="400"/>
      <c r="CG9" s="400"/>
      <c r="CH9" s="230" t="s">
        <v>877</v>
      </c>
      <c r="CI9" s="353"/>
      <c r="CJ9" s="353"/>
      <c r="CK9" s="353"/>
      <c r="CL9" s="353"/>
      <c r="CM9" s="353"/>
      <c r="CN9" s="353"/>
      <c r="CO9" s="235"/>
      <c r="CP9" s="230" t="s">
        <v>325</v>
      </c>
      <c r="CQ9" s="353"/>
      <c r="CR9" s="353"/>
      <c r="CS9" s="353"/>
      <c r="CT9" s="353"/>
      <c r="CU9" s="353"/>
      <c r="CV9" s="353"/>
      <c r="CW9" s="235"/>
      <c r="CX9" s="400" t="s">
        <v>310</v>
      </c>
      <c r="CY9" s="400"/>
      <c r="CZ9" s="400"/>
      <c r="DA9" s="400"/>
      <c r="DB9" s="400"/>
      <c r="DC9" s="400"/>
      <c r="DD9" s="400"/>
      <c r="DE9" s="400"/>
      <c r="DF9" s="234" t="s">
        <v>308</v>
      </c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231"/>
      <c r="DV9" s="230"/>
      <c r="DW9" s="353"/>
      <c r="DX9" s="353"/>
      <c r="DY9" s="353"/>
      <c r="DZ9" s="353"/>
      <c r="EA9" s="353"/>
      <c r="EB9" s="353"/>
      <c r="EC9" s="235"/>
      <c r="ED9" s="400" t="s">
        <v>310</v>
      </c>
      <c r="EE9" s="400"/>
      <c r="EF9" s="400"/>
      <c r="EG9" s="400"/>
      <c r="EH9" s="400"/>
      <c r="EI9" s="400"/>
      <c r="EJ9" s="400"/>
      <c r="EK9" s="400"/>
    </row>
    <row r="10" spans="1:141" s="104" customFormat="1" ht="12.75" customHeight="1" x14ac:dyDescent="0.2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230"/>
      <c r="Z10" s="353"/>
      <c r="AA10" s="353"/>
      <c r="AB10" s="353"/>
      <c r="AC10" s="235"/>
      <c r="AD10" s="400"/>
      <c r="AE10" s="400"/>
      <c r="AF10" s="400"/>
      <c r="AG10" s="400"/>
      <c r="AH10" s="400"/>
      <c r="AI10" s="400"/>
      <c r="AJ10" s="400"/>
      <c r="AK10" s="400"/>
      <c r="AL10" s="230"/>
      <c r="AM10" s="353"/>
      <c r="AN10" s="353"/>
      <c r="AO10" s="353"/>
      <c r="AP10" s="353"/>
      <c r="AQ10" s="353"/>
      <c r="AR10" s="353"/>
      <c r="AS10" s="235"/>
      <c r="AT10" s="400" t="s">
        <v>334</v>
      </c>
      <c r="AU10" s="400"/>
      <c r="AV10" s="400"/>
      <c r="AW10" s="400"/>
      <c r="AX10" s="400"/>
      <c r="AY10" s="400"/>
      <c r="AZ10" s="400"/>
      <c r="BA10" s="400"/>
      <c r="BB10" s="230" t="s">
        <v>337</v>
      </c>
      <c r="BC10" s="353"/>
      <c r="BD10" s="353"/>
      <c r="BE10" s="353"/>
      <c r="BF10" s="353"/>
      <c r="BG10" s="353"/>
      <c r="BH10" s="353"/>
      <c r="BI10" s="235"/>
      <c r="BJ10" s="400" t="s">
        <v>340</v>
      </c>
      <c r="BK10" s="400"/>
      <c r="BL10" s="400"/>
      <c r="BM10" s="400"/>
      <c r="BN10" s="400"/>
      <c r="BO10" s="400"/>
      <c r="BP10" s="400"/>
      <c r="BQ10" s="400"/>
      <c r="BR10" s="230"/>
      <c r="BS10" s="353"/>
      <c r="BT10" s="353"/>
      <c r="BU10" s="353"/>
      <c r="BV10" s="353"/>
      <c r="BW10" s="353"/>
      <c r="BX10" s="353"/>
      <c r="BY10" s="235"/>
      <c r="BZ10" s="400"/>
      <c r="CA10" s="400"/>
      <c r="CB10" s="400"/>
      <c r="CC10" s="400"/>
      <c r="CD10" s="400"/>
      <c r="CE10" s="400"/>
      <c r="CF10" s="400"/>
      <c r="CG10" s="400"/>
      <c r="CH10" s="230" t="s">
        <v>266</v>
      </c>
      <c r="CI10" s="353"/>
      <c r="CJ10" s="353"/>
      <c r="CK10" s="353"/>
      <c r="CL10" s="353"/>
      <c r="CM10" s="353"/>
      <c r="CN10" s="353"/>
      <c r="CO10" s="235"/>
      <c r="CP10" s="230" t="s">
        <v>326</v>
      </c>
      <c r="CQ10" s="353"/>
      <c r="CR10" s="353"/>
      <c r="CS10" s="353"/>
      <c r="CT10" s="353"/>
      <c r="CU10" s="353"/>
      <c r="CV10" s="353"/>
      <c r="CW10" s="235"/>
      <c r="CX10" s="400" t="s">
        <v>321</v>
      </c>
      <c r="CY10" s="400"/>
      <c r="CZ10" s="400"/>
      <c r="DA10" s="400"/>
      <c r="DB10" s="400"/>
      <c r="DC10" s="400"/>
      <c r="DD10" s="400"/>
      <c r="DE10" s="400"/>
      <c r="DF10" s="318" t="s">
        <v>139</v>
      </c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243"/>
      <c r="DV10" s="230"/>
      <c r="DW10" s="353"/>
      <c r="DX10" s="353"/>
      <c r="DY10" s="353"/>
      <c r="DZ10" s="353"/>
      <c r="EA10" s="353"/>
      <c r="EB10" s="353"/>
      <c r="EC10" s="235"/>
      <c r="ED10" s="400" t="s">
        <v>311</v>
      </c>
      <c r="EE10" s="400"/>
      <c r="EF10" s="400"/>
      <c r="EG10" s="400"/>
      <c r="EH10" s="400"/>
      <c r="EI10" s="400"/>
      <c r="EJ10" s="400"/>
      <c r="EK10" s="400"/>
    </row>
    <row r="11" spans="1:141" s="104" customFormat="1" ht="12.75" customHeight="1" x14ac:dyDescent="0.2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230"/>
      <c r="Z11" s="353"/>
      <c r="AA11" s="353"/>
      <c r="AB11" s="353"/>
      <c r="AC11" s="235"/>
      <c r="AD11" s="400"/>
      <c r="AE11" s="400"/>
      <c r="AF11" s="400"/>
      <c r="AG11" s="400"/>
      <c r="AH11" s="400"/>
      <c r="AI11" s="400"/>
      <c r="AJ11" s="400"/>
      <c r="AK11" s="400"/>
      <c r="AL11" s="230"/>
      <c r="AM11" s="353"/>
      <c r="AN11" s="353"/>
      <c r="AO11" s="353"/>
      <c r="AP11" s="353"/>
      <c r="AQ11" s="353"/>
      <c r="AR11" s="353"/>
      <c r="AS11" s="235"/>
      <c r="AT11" s="400" t="s">
        <v>335</v>
      </c>
      <c r="AU11" s="400"/>
      <c r="AV11" s="400"/>
      <c r="AW11" s="400"/>
      <c r="AX11" s="400"/>
      <c r="AY11" s="400"/>
      <c r="AZ11" s="400"/>
      <c r="BA11" s="400"/>
      <c r="BB11" s="230" t="s">
        <v>335</v>
      </c>
      <c r="BC11" s="353"/>
      <c r="BD11" s="353"/>
      <c r="BE11" s="353"/>
      <c r="BF11" s="353"/>
      <c r="BG11" s="353"/>
      <c r="BH11" s="353"/>
      <c r="BI11" s="235"/>
      <c r="BJ11" s="400" t="s">
        <v>341</v>
      </c>
      <c r="BK11" s="400"/>
      <c r="BL11" s="400"/>
      <c r="BM11" s="400"/>
      <c r="BN11" s="400"/>
      <c r="BO11" s="400"/>
      <c r="BP11" s="400"/>
      <c r="BQ11" s="400"/>
      <c r="BR11" s="230"/>
      <c r="BS11" s="353"/>
      <c r="BT11" s="353"/>
      <c r="BU11" s="353"/>
      <c r="BV11" s="353"/>
      <c r="BW11" s="353"/>
      <c r="BX11" s="353"/>
      <c r="BY11" s="235"/>
      <c r="BZ11" s="400"/>
      <c r="CA11" s="400"/>
      <c r="CB11" s="400"/>
      <c r="CC11" s="400"/>
      <c r="CD11" s="400"/>
      <c r="CE11" s="400"/>
      <c r="CF11" s="400"/>
      <c r="CG11" s="400"/>
      <c r="CH11" s="230" t="s">
        <v>330</v>
      </c>
      <c r="CI11" s="353"/>
      <c r="CJ11" s="353"/>
      <c r="CK11" s="353"/>
      <c r="CL11" s="353"/>
      <c r="CM11" s="353"/>
      <c r="CN11" s="353"/>
      <c r="CO11" s="235"/>
      <c r="CP11" s="230" t="s">
        <v>327</v>
      </c>
      <c r="CQ11" s="353"/>
      <c r="CR11" s="353"/>
      <c r="CS11" s="353"/>
      <c r="CT11" s="353"/>
      <c r="CU11" s="353"/>
      <c r="CV11" s="353"/>
      <c r="CW11" s="235"/>
      <c r="CX11" s="400" t="s">
        <v>322</v>
      </c>
      <c r="CY11" s="400"/>
      <c r="CZ11" s="400"/>
      <c r="DA11" s="400"/>
      <c r="DB11" s="400"/>
      <c r="DC11" s="400"/>
      <c r="DD11" s="400"/>
      <c r="DE11" s="400"/>
      <c r="DF11" s="230" t="s">
        <v>323</v>
      </c>
      <c r="DG11" s="353"/>
      <c r="DH11" s="353"/>
      <c r="DI11" s="353"/>
      <c r="DJ11" s="353"/>
      <c r="DK11" s="353"/>
      <c r="DL11" s="353"/>
      <c r="DM11" s="235"/>
      <c r="DN11" s="400" t="s">
        <v>315</v>
      </c>
      <c r="DO11" s="400"/>
      <c r="DP11" s="400"/>
      <c r="DQ11" s="400"/>
      <c r="DR11" s="400"/>
      <c r="DS11" s="400"/>
      <c r="DT11" s="400"/>
      <c r="DU11" s="400"/>
      <c r="DV11" s="230"/>
      <c r="DW11" s="353"/>
      <c r="DX11" s="353"/>
      <c r="DY11" s="353"/>
      <c r="DZ11" s="353"/>
      <c r="EA11" s="353"/>
      <c r="EB11" s="353"/>
      <c r="EC11" s="235"/>
      <c r="ED11" s="400" t="s">
        <v>312</v>
      </c>
      <c r="EE11" s="400"/>
      <c r="EF11" s="400"/>
      <c r="EG11" s="400"/>
      <c r="EH11" s="400"/>
      <c r="EI11" s="400"/>
      <c r="EJ11" s="400"/>
      <c r="EK11" s="400"/>
    </row>
    <row r="12" spans="1:141" s="104" customFormat="1" ht="12.75" customHeight="1" x14ac:dyDescent="0.2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230"/>
      <c r="Z12" s="353"/>
      <c r="AA12" s="353"/>
      <c r="AB12" s="353"/>
      <c r="AC12" s="235"/>
      <c r="AD12" s="353"/>
      <c r="AE12" s="353"/>
      <c r="AF12" s="353"/>
      <c r="AG12" s="353"/>
      <c r="AH12" s="353"/>
      <c r="AI12" s="353"/>
      <c r="AJ12" s="353"/>
      <c r="AK12" s="353"/>
      <c r="AL12" s="230"/>
      <c r="AM12" s="353"/>
      <c r="AN12" s="353"/>
      <c r="AO12" s="353"/>
      <c r="AP12" s="353"/>
      <c r="AQ12" s="353"/>
      <c r="AR12" s="353"/>
      <c r="AS12" s="235"/>
      <c r="AT12" s="353" t="s">
        <v>336</v>
      </c>
      <c r="AU12" s="353"/>
      <c r="AV12" s="353"/>
      <c r="AW12" s="353"/>
      <c r="AX12" s="353"/>
      <c r="AY12" s="353"/>
      <c r="AZ12" s="353"/>
      <c r="BA12" s="353"/>
      <c r="BB12" s="230" t="s">
        <v>336</v>
      </c>
      <c r="BC12" s="353"/>
      <c r="BD12" s="353"/>
      <c r="BE12" s="353"/>
      <c r="BF12" s="353"/>
      <c r="BG12" s="353"/>
      <c r="BH12" s="353"/>
      <c r="BI12" s="235"/>
      <c r="BJ12" s="353"/>
      <c r="BK12" s="353"/>
      <c r="BL12" s="353"/>
      <c r="BM12" s="353"/>
      <c r="BN12" s="353"/>
      <c r="BO12" s="353"/>
      <c r="BP12" s="353"/>
      <c r="BQ12" s="353"/>
      <c r="BR12" s="230"/>
      <c r="BS12" s="353"/>
      <c r="BT12" s="353"/>
      <c r="BU12" s="353"/>
      <c r="BV12" s="353"/>
      <c r="BW12" s="353"/>
      <c r="BX12" s="353"/>
      <c r="BY12" s="235"/>
      <c r="BZ12" s="353"/>
      <c r="CA12" s="353"/>
      <c r="CB12" s="353"/>
      <c r="CC12" s="353"/>
      <c r="CD12" s="353"/>
      <c r="CE12" s="353"/>
      <c r="CF12" s="353"/>
      <c r="CG12" s="353"/>
      <c r="CH12" s="230"/>
      <c r="CI12" s="353"/>
      <c r="CJ12" s="353"/>
      <c r="CK12" s="353"/>
      <c r="CL12" s="353"/>
      <c r="CM12" s="353"/>
      <c r="CN12" s="353"/>
      <c r="CO12" s="235"/>
      <c r="CP12" s="230" t="s">
        <v>878</v>
      </c>
      <c r="CQ12" s="353"/>
      <c r="CR12" s="353"/>
      <c r="CS12" s="353"/>
      <c r="CT12" s="353"/>
      <c r="CU12" s="353"/>
      <c r="CV12" s="353"/>
      <c r="CW12" s="235"/>
      <c r="CX12" s="353"/>
      <c r="CY12" s="353"/>
      <c r="CZ12" s="353"/>
      <c r="DA12" s="353"/>
      <c r="DB12" s="353"/>
      <c r="DC12" s="353"/>
      <c r="DD12" s="353"/>
      <c r="DE12" s="353"/>
      <c r="DF12" s="230" t="s">
        <v>324</v>
      </c>
      <c r="DG12" s="353"/>
      <c r="DH12" s="353"/>
      <c r="DI12" s="353"/>
      <c r="DJ12" s="353"/>
      <c r="DK12" s="353"/>
      <c r="DL12" s="353"/>
      <c r="DM12" s="235"/>
      <c r="DN12" s="353" t="s">
        <v>316</v>
      </c>
      <c r="DO12" s="353"/>
      <c r="DP12" s="353"/>
      <c r="DQ12" s="353"/>
      <c r="DR12" s="353"/>
      <c r="DS12" s="353"/>
      <c r="DT12" s="353"/>
      <c r="DU12" s="353"/>
      <c r="DV12" s="230"/>
      <c r="DW12" s="353"/>
      <c r="DX12" s="353"/>
      <c r="DY12" s="353"/>
      <c r="DZ12" s="353"/>
      <c r="EA12" s="353"/>
      <c r="EB12" s="353"/>
      <c r="EC12" s="235"/>
      <c r="ED12" s="353" t="s">
        <v>313</v>
      </c>
      <c r="EE12" s="353"/>
      <c r="EF12" s="353"/>
      <c r="EG12" s="353"/>
      <c r="EH12" s="353"/>
      <c r="EI12" s="353"/>
      <c r="EJ12" s="353"/>
      <c r="EK12" s="353"/>
    </row>
    <row r="13" spans="1:141" s="104" customFormat="1" ht="12.75" customHeight="1" x14ac:dyDescent="0.2">
      <c r="A13" s="35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230"/>
      <c r="Z13" s="353"/>
      <c r="AA13" s="353"/>
      <c r="AB13" s="353"/>
      <c r="AC13" s="235"/>
      <c r="AD13" s="353"/>
      <c r="AE13" s="353"/>
      <c r="AF13" s="353"/>
      <c r="AG13" s="353"/>
      <c r="AH13" s="353"/>
      <c r="AI13" s="353"/>
      <c r="AJ13" s="353"/>
      <c r="AK13" s="353"/>
      <c r="AL13" s="230"/>
      <c r="AM13" s="353"/>
      <c r="AN13" s="353"/>
      <c r="AO13" s="353"/>
      <c r="AP13" s="353"/>
      <c r="AQ13" s="353"/>
      <c r="AR13" s="353"/>
      <c r="AS13" s="235"/>
      <c r="AT13" s="353"/>
      <c r="AU13" s="353"/>
      <c r="AV13" s="353"/>
      <c r="AW13" s="353"/>
      <c r="AX13" s="353"/>
      <c r="AY13" s="353"/>
      <c r="AZ13" s="353"/>
      <c r="BA13" s="353"/>
      <c r="BB13" s="230"/>
      <c r="BC13" s="353"/>
      <c r="BD13" s="353"/>
      <c r="BE13" s="353"/>
      <c r="BF13" s="353"/>
      <c r="BG13" s="353"/>
      <c r="BH13" s="353"/>
      <c r="BI13" s="235"/>
      <c r="BJ13" s="353"/>
      <c r="BK13" s="353"/>
      <c r="BL13" s="353"/>
      <c r="BM13" s="353"/>
      <c r="BN13" s="353"/>
      <c r="BO13" s="353"/>
      <c r="BP13" s="353"/>
      <c r="BQ13" s="353"/>
      <c r="BR13" s="230"/>
      <c r="BS13" s="353"/>
      <c r="BT13" s="353"/>
      <c r="BU13" s="353"/>
      <c r="BV13" s="353"/>
      <c r="BW13" s="353"/>
      <c r="BX13" s="353"/>
      <c r="BY13" s="235"/>
      <c r="BZ13" s="353"/>
      <c r="CA13" s="353"/>
      <c r="CB13" s="353"/>
      <c r="CC13" s="353"/>
      <c r="CD13" s="353"/>
      <c r="CE13" s="353"/>
      <c r="CF13" s="353"/>
      <c r="CG13" s="353"/>
      <c r="CH13" s="230"/>
      <c r="CI13" s="353"/>
      <c r="CJ13" s="353"/>
      <c r="CK13" s="353"/>
      <c r="CL13" s="353"/>
      <c r="CM13" s="353"/>
      <c r="CN13" s="353"/>
      <c r="CO13" s="235"/>
      <c r="CP13" s="230" t="s">
        <v>414</v>
      </c>
      <c r="CQ13" s="353"/>
      <c r="CR13" s="353"/>
      <c r="CS13" s="353"/>
      <c r="CT13" s="353"/>
      <c r="CU13" s="353"/>
      <c r="CV13" s="353"/>
      <c r="CW13" s="235"/>
      <c r="CX13" s="353"/>
      <c r="CY13" s="353"/>
      <c r="CZ13" s="353"/>
      <c r="DA13" s="353"/>
      <c r="DB13" s="353"/>
      <c r="DC13" s="353"/>
      <c r="DD13" s="353"/>
      <c r="DE13" s="353"/>
      <c r="DF13" s="230"/>
      <c r="DG13" s="353"/>
      <c r="DH13" s="353"/>
      <c r="DI13" s="353"/>
      <c r="DJ13" s="353"/>
      <c r="DK13" s="353"/>
      <c r="DL13" s="353"/>
      <c r="DM13" s="235"/>
      <c r="DN13" s="353" t="s">
        <v>317</v>
      </c>
      <c r="DO13" s="353"/>
      <c r="DP13" s="353"/>
      <c r="DQ13" s="353"/>
      <c r="DR13" s="353"/>
      <c r="DS13" s="353"/>
      <c r="DT13" s="353"/>
      <c r="DU13" s="353"/>
      <c r="DV13" s="230"/>
      <c r="DW13" s="353"/>
      <c r="DX13" s="353"/>
      <c r="DY13" s="353"/>
      <c r="DZ13" s="353"/>
      <c r="EA13" s="353"/>
      <c r="EB13" s="353"/>
      <c r="EC13" s="235"/>
      <c r="ED13" s="396" t="s">
        <v>314</v>
      </c>
      <c r="EE13" s="396"/>
      <c r="EF13" s="396"/>
      <c r="EG13" s="396"/>
      <c r="EH13" s="396"/>
      <c r="EI13" s="396"/>
      <c r="EJ13" s="396"/>
      <c r="EK13" s="396"/>
    </row>
    <row r="14" spans="1:141" s="104" customFormat="1" ht="12.75" customHeight="1" x14ac:dyDescent="0.2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230"/>
      <c r="Z14" s="353"/>
      <c r="AA14" s="353"/>
      <c r="AB14" s="353"/>
      <c r="AC14" s="235"/>
      <c r="AD14" s="353"/>
      <c r="AE14" s="353"/>
      <c r="AF14" s="353"/>
      <c r="AG14" s="353"/>
      <c r="AH14" s="353"/>
      <c r="AI14" s="353"/>
      <c r="AJ14" s="353"/>
      <c r="AK14" s="353"/>
      <c r="AL14" s="230"/>
      <c r="AM14" s="353"/>
      <c r="AN14" s="353"/>
      <c r="AO14" s="353"/>
      <c r="AP14" s="353"/>
      <c r="AQ14" s="353"/>
      <c r="AR14" s="353"/>
      <c r="AS14" s="235"/>
      <c r="AT14" s="353"/>
      <c r="AU14" s="353"/>
      <c r="AV14" s="353"/>
      <c r="AW14" s="353"/>
      <c r="AX14" s="353"/>
      <c r="AY14" s="353"/>
      <c r="AZ14" s="353"/>
      <c r="BA14" s="353"/>
      <c r="BB14" s="230"/>
      <c r="BC14" s="353"/>
      <c r="BD14" s="353"/>
      <c r="BE14" s="353"/>
      <c r="BF14" s="353"/>
      <c r="BG14" s="353"/>
      <c r="BH14" s="353"/>
      <c r="BI14" s="235"/>
      <c r="BJ14" s="353"/>
      <c r="BK14" s="353"/>
      <c r="BL14" s="353"/>
      <c r="BM14" s="353"/>
      <c r="BN14" s="353"/>
      <c r="BO14" s="353"/>
      <c r="BP14" s="353"/>
      <c r="BQ14" s="353"/>
      <c r="BR14" s="230"/>
      <c r="BS14" s="353"/>
      <c r="BT14" s="353"/>
      <c r="BU14" s="353"/>
      <c r="BV14" s="353"/>
      <c r="BW14" s="353"/>
      <c r="BX14" s="353"/>
      <c r="BY14" s="235"/>
      <c r="BZ14" s="353"/>
      <c r="CA14" s="353"/>
      <c r="CB14" s="353"/>
      <c r="CC14" s="353"/>
      <c r="CD14" s="353"/>
      <c r="CE14" s="353"/>
      <c r="CF14" s="353"/>
      <c r="CG14" s="353"/>
      <c r="CH14" s="230"/>
      <c r="CI14" s="353"/>
      <c r="CJ14" s="353"/>
      <c r="CK14" s="353"/>
      <c r="CL14" s="353"/>
      <c r="CM14" s="353"/>
      <c r="CN14" s="353"/>
      <c r="CO14" s="235"/>
      <c r="CP14" s="230" t="s">
        <v>415</v>
      </c>
      <c r="CQ14" s="353"/>
      <c r="CR14" s="353"/>
      <c r="CS14" s="353"/>
      <c r="CT14" s="353"/>
      <c r="CU14" s="353"/>
      <c r="CV14" s="353"/>
      <c r="CW14" s="235"/>
      <c r="CX14" s="353"/>
      <c r="CY14" s="353"/>
      <c r="CZ14" s="353"/>
      <c r="DA14" s="353"/>
      <c r="DB14" s="353"/>
      <c r="DC14" s="353"/>
      <c r="DD14" s="353"/>
      <c r="DE14" s="353"/>
      <c r="DF14" s="230"/>
      <c r="DG14" s="353"/>
      <c r="DH14" s="353"/>
      <c r="DI14" s="353"/>
      <c r="DJ14" s="353"/>
      <c r="DK14" s="353"/>
      <c r="DL14" s="353"/>
      <c r="DM14" s="235"/>
      <c r="DN14" s="353" t="s">
        <v>318</v>
      </c>
      <c r="DO14" s="353"/>
      <c r="DP14" s="353"/>
      <c r="DQ14" s="353"/>
      <c r="DR14" s="353"/>
      <c r="DS14" s="353"/>
      <c r="DT14" s="353"/>
      <c r="DU14" s="353"/>
      <c r="DV14" s="230"/>
      <c r="DW14" s="353"/>
      <c r="DX14" s="353"/>
      <c r="DY14" s="353"/>
      <c r="DZ14" s="353"/>
      <c r="EA14" s="353"/>
      <c r="EB14" s="353"/>
      <c r="EC14" s="235"/>
      <c r="ED14" s="353"/>
      <c r="EE14" s="353"/>
      <c r="EF14" s="353"/>
      <c r="EG14" s="353"/>
      <c r="EH14" s="353"/>
      <c r="EI14" s="353"/>
      <c r="EJ14" s="353"/>
      <c r="EK14" s="353"/>
    </row>
    <row r="15" spans="1:141" s="104" customFormat="1" ht="12.75" customHeight="1" x14ac:dyDescent="0.2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230"/>
      <c r="Z15" s="353"/>
      <c r="AA15" s="353"/>
      <c r="AB15" s="353"/>
      <c r="AC15" s="235"/>
      <c r="AD15" s="353"/>
      <c r="AE15" s="353"/>
      <c r="AF15" s="353"/>
      <c r="AG15" s="353"/>
      <c r="AH15" s="353"/>
      <c r="AI15" s="353"/>
      <c r="AJ15" s="353"/>
      <c r="AK15" s="353"/>
      <c r="AL15" s="230"/>
      <c r="AM15" s="353"/>
      <c r="AN15" s="353"/>
      <c r="AO15" s="353"/>
      <c r="AP15" s="353"/>
      <c r="AQ15" s="353"/>
      <c r="AR15" s="353"/>
      <c r="AS15" s="235"/>
      <c r="AT15" s="353"/>
      <c r="AU15" s="353"/>
      <c r="AV15" s="353"/>
      <c r="AW15" s="353"/>
      <c r="AX15" s="353"/>
      <c r="AY15" s="353"/>
      <c r="AZ15" s="353"/>
      <c r="BA15" s="353"/>
      <c r="BB15" s="230"/>
      <c r="BC15" s="353"/>
      <c r="BD15" s="353"/>
      <c r="BE15" s="353"/>
      <c r="BF15" s="353"/>
      <c r="BG15" s="353"/>
      <c r="BH15" s="353"/>
      <c r="BI15" s="235"/>
      <c r="BJ15" s="353"/>
      <c r="BK15" s="353"/>
      <c r="BL15" s="353"/>
      <c r="BM15" s="353"/>
      <c r="BN15" s="353"/>
      <c r="BO15" s="353"/>
      <c r="BP15" s="353"/>
      <c r="BQ15" s="353"/>
      <c r="BR15" s="230"/>
      <c r="BS15" s="353"/>
      <c r="BT15" s="353"/>
      <c r="BU15" s="353"/>
      <c r="BV15" s="353"/>
      <c r="BW15" s="353"/>
      <c r="BX15" s="353"/>
      <c r="BY15" s="235"/>
      <c r="BZ15" s="353"/>
      <c r="CA15" s="353"/>
      <c r="CB15" s="353"/>
      <c r="CC15" s="353"/>
      <c r="CD15" s="353"/>
      <c r="CE15" s="353"/>
      <c r="CF15" s="353"/>
      <c r="CG15" s="353"/>
      <c r="CH15" s="230"/>
      <c r="CI15" s="353"/>
      <c r="CJ15" s="353"/>
      <c r="CK15" s="353"/>
      <c r="CL15" s="353"/>
      <c r="CM15" s="353"/>
      <c r="CN15" s="353"/>
      <c r="CO15" s="235"/>
      <c r="CP15" s="230" t="s">
        <v>359</v>
      </c>
      <c r="CQ15" s="353"/>
      <c r="CR15" s="353"/>
      <c r="CS15" s="353"/>
      <c r="CT15" s="353"/>
      <c r="CU15" s="353"/>
      <c r="CV15" s="353"/>
      <c r="CW15" s="235"/>
      <c r="CX15" s="353"/>
      <c r="CY15" s="353"/>
      <c r="CZ15" s="353"/>
      <c r="DA15" s="353"/>
      <c r="DB15" s="353"/>
      <c r="DC15" s="353"/>
      <c r="DD15" s="353"/>
      <c r="DE15" s="353"/>
      <c r="DF15" s="230"/>
      <c r="DG15" s="353"/>
      <c r="DH15" s="353"/>
      <c r="DI15" s="353"/>
      <c r="DJ15" s="353"/>
      <c r="DK15" s="353"/>
      <c r="DL15" s="353"/>
      <c r="DM15" s="235"/>
      <c r="DN15" s="353" t="s">
        <v>319</v>
      </c>
      <c r="DO15" s="353"/>
      <c r="DP15" s="353"/>
      <c r="DQ15" s="353"/>
      <c r="DR15" s="353"/>
      <c r="DS15" s="353"/>
      <c r="DT15" s="353"/>
      <c r="DU15" s="353"/>
      <c r="DV15" s="230"/>
      <c r="DW15" s="353"/>
      <c r="DX15" s="353"/>
      <c r="DY15" s="353"/>
      <c r="DZ15" s="353"/>
      <c r="EA15" s="353"/>
      <c r="EB15" s="353"/>
      <c r="EC15" s="235"/>
      <c r="ED15" s="353"/>
      <c r="EE15" s="353"/>
      <c r="EF15" s="353"/>
      <c r="EG15" s="353"/>
      <c r="EH15" s="353"/>
      <c r="EI15" s="353"/>
      <c r="EJ15" s="353"/>
      <c r="EK15" s="353"/>
    </row>
    <row r="16" spans="1:141" s="104" customFormat="1" ht="12.75" customHeight="1" x14ac:dyDescent="0.2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234"/>
      <c r="Z16" s="354"/>
      <c r="AA16" s="354"/>
      <c r="AB16" s="354"/>
      <c r="AC16" s="231"/>
      <c r="AD16" s="354"/>
      <c r="AE16" s="354"/>
      <c r="AF16" s="354"/>
      <c r="AG16" s="354"/>
      <c r="AH16" s="354"/>
      <c r="AI16" s="354"/>
      <c r="AJ16" s="354"/>
      <c r="AK16" s="354"/>
      <c r="AL16" s="234"/>
      <c r="AM16" s="354"/>
      <c r="AN16" s="354"/>
      <c r="AO16" s="354"/>
      <c r="AP16" s="354"/>
      <c r="AQ16" s="354"/>
      <c r="AR16" s="354"/>
      <c r="AS16" s="231"/>
      <c r="AT16" s="354"/>
      <c r="AU16" s="354"/>
      <c r="AV16" s="354"/>
      <c r="AW16" s="354"/>
      <c r="AX16" s="354"/>
      <c r="AY16" s="354"/>
      <c r="AZ16" s="354"/>
      <c r="BA16" s="354"/>
      <c r="BB16" s="234"/>
      <c r="BC16" s="354"/>
      <c r="BD16" s="354"/>
      <c r="BE16" s="354"/>
      <c r="BF16" s="354"/>
      <c r="BG16" s="354"/>
      <c r="BH16" s="354"/>
      <c r="BI16" s="231"/>
      <c r="BJ16" s="354"/>
      <c r="BK16" s="354"/>
      <c r="BL16" s="354"/>
      <c r="BM16" s="354"/>
      <c r="BN16" s="354"/>
      <c r="BO16" s="354"/>
      <c r="BP16" s="354"/>
      <c r="BQ16" s="354"/>
      <c r="BR16" s="234"/>
      <c r="BS16" s="354"/>
      <c r="BT16" s="354"/>
      <c r="BU16" s="354"/>
      <c r="BV16" s="354"/>
      <c r="BW16" s="354"/>
      <c r="BX16" s="354"/>
      <c r="BY16" s="231"/>
      <c r="BZ16" s="354"/>
      <c r="CA16" s="354"/>
      <c r="CB16" s="354"/>
      <c r="CC16" s="354"/>
      <c r="CD16" s="354"/>
      <c r="CE16" s="354"/>
      <c r="CF16" s="354"/>
      <c r="CG16" s="354"/>
      <c r="CH16" s="234"/>
      <c r="CI16" s="354"/>
      <c r="CJ16" s="354"/>
      <c r="CK16" s="354"/>
      <c r="CL16" s="354"/>
      <c r="CM16" s="354"/>
      <c r="CN16" s="354"/>
      <c r="CO16" s="231"/>
      <c r="CP16" s="234"/>
      <c r="CQ16" s="354"/>
      <c r="CR16" s="354"/>
      <c r="CS16" s="354"/>
      <c r="CT16" s="354"/>
      <c r="CU16" s="354"/>
      <c r="CV16" s="354"/>
      <c r="CW16" s="231"/>
      <c r="CX16" s="354"/>
      <c r="CY16" s="354"/>
      <c r="CZ16" s="354"/>
      <c r="DA16" s="354"/>
      <c r="DB16" s="354"/>
      <c r="DC16" s="354"/>
      <c r="DD16" s="354"/>
      <c r="DE16" s="354"/>
      <c r="DF16" s="234"/>
      <c r="DG16" s="354"/>
      <c r="DH16" s="354"/>
      <c r="DI16" s="354"/>
      <c r="DJ16" s="354"/>
      <c r="DK16" s="354"/>
      <c r="DL16" s="354"/>
      <c r="DM16" s="231"/>
      <c r="DN16" s="354" t="s">
        <v>320</v>
      </c>
      <c r="DO16" s="354"/>
      <c r="DP16" s="354"/>
      <c r="DQ16" s="354"/>
      <c r="DR16" s="354"/>
      <c r="DS16" s="354"/>
      <c r="DT16" s="354"/>
      <c r="DU16" s="354"/>
      <c r="DV16" s="234"/>
      <c r="DW16" s="354"/>
      <c r="DX16" s="354"/>
      <c r="DY16" s="354"/>
      <c r="DZ16" s="354"/>
      <c r="EA16" s="354"/>
      <c r="EB16" s="354"/>
      <c r="EC16" s="231"/>
      <c r="ED16" s="354"/>
      <c r="EE16" s="354"/>
      <c r="EF16" s="354"/>
      <c r="EG16" s="354"/>
      <c r="EH16" s="354"/>
      <c r="EI16" s="354"/>
      <c r="EJ16" s="354"/>
      <c r="EK16" s="354"/>
    </row>
    <row r="17" spans="1:141" s="104" customFormat="1" ht="13.5" thickBot="1" x14ac:dyDescent="0.25">
      <c r="A17" s="243">
        <v>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14">
        <v>2</v>
      </c>
      <c r="Z17" s="214"/>
      <c r="AA17" s="214"/>
      <c r="AB17" s="214"/>
      <c r="AC17" s="214"/>
      <c r="AD17" s="214">
        <v>3</v>
      </c>
      <c r="AE17" s="214"/>
      <c r="AF17" s="214"/>
      <c r="AG17" s="214"/>
      <c r="AH17" s="214"/>
      <c r="AI17" s="214"/>
      <c r="AJ17" s="214"/>
      <c r="AK17" s="214"/>
      <c r="AL17" s="364">
        <v>4</v>
      </c>
      <c r="AM17" s="364"/>
      <c r="AN17" s="364"/>
      <c r="AO17" s="364"/>
      <c r="AP17" s="364"/>
      <c r="AQ17" s="364"/>
      <c r="AR17" s="364"/>
      <c r="AS17" s="364"/>
      <c r="AT17" s="364">
        <v>5</v>
      </c>
      <c r="AU17" s="364"/>
      <c r="AV17" s="364"/>
      <c r="AW17" s="364"/>
      <c r="AX17" s="364"/>
      <c r="AY17" s="364"/>
      <c r="AZ17" s="364"/>
      <c r="BA17" s="364"/>
      <c r="BB17" s="364">
        <v>6</v>
      </c>
      <c r="BC17" s="364"/>
      <c r="BD17" s="364"/>
      <c r="BE17" s="364"/>
      <c r="BF17" s="364"/>
      <c r="BG17" s="364"/>
      <c r="BH17" s="364"/>
      <c r="BI17" s="364"/>
      <c r="BJ17" s="364">
        <v>7</v>
      </c>
      <c r="BK17" s="364"/>
      <c r="BL17" s="364"/>
      <c r="BM17" s="364"/>
      <c r="BN17" s="364"/>
      <c r="BO17" s="364"/>
      <c r="BP17" s="364"/>
      <c r="BQ17" s="364"/>
      <c r="BR17" s="214">
        <v>8</v>
      </c>
      <c r="BS17" s="214"/>
      <c r="BT17" s="214"/>
      <c r="BU17" s="214"/>
      <c r="BV17" s="214"/>
      <c r="BW17" s="214"/>
      <c r="BX17" s="214"/>
      <c r="BY17" s="214"/>
      <c r="BZ17" s="214">
        <v>9</v>
      </c>
      <c r="CA17" s="214"/>
      <c r="CB17" s="214"/>
      <c r="CC17" s="214"/>
      <c r="CD17" s="214"/>
      <c r="CE17" s="214"/>
      <c r="CF17" s="214"/>
      <c r="CG17" s="214"/>
      <c r="CH17" s="214">
        <v>10</v>
      </c>
      <c r="CI17" s="214"/>
      <c r="CJ17" s="214"/>
      <c r="CK17" s="214"/>
      <c r="CL17" s="214"/>
      <c r="CM17" s="214"/>
      <c r="CN17" s="214"/>
      <c r="CO17" s="214"/>
      <c r="CP17" s="214">
        <v>11</v>
      </c>
      <c r="CQ17" s="214"/>
      <c r="CR17" s="214"/>
      <c r="CS17" s="214"/>
      <c r="CT17" s="214"/>
      <c r="CU17" s="214"/>
      <c r="CV17" s="214"/>
      <c r="CW17" s="214"/>
      <c r="CX17" s="214">
        <v>12</v>
      </c>
      <c r="CY17" s="214"/>
      <c r="CZ17" s="214"/>
      <c r="DA17" s="214"/>
      <c r="DB17" s="214"/>
      <c r="DC17" s="214"/>
      <c r="DD17" s="214"/>
      <c r="DE17" s="214"/>
      <c r="DF17" s="214">
        <v>13</v>
      </c>
      <c r="DG17" s="214"/>
      <c r="DH17" s="214"/>
      <c r="DI17" s="214"/>
      <c r="DJ17" s="214"/>
      <c r="DK17" s="214"/>
      <c r="DL17" s="214"/>
      <c r="DM17" s="214"/>
      <c r="DN17" s="214">
        <v>14</v>
      </c>
      <c r="DO17" s="214"/>
      <c r="DP17" s="214"/>
      <c r="DQ17" s="214"/>
      <c r="DR17" s="214"/>
      <c r="DS17" s="214"/>
      <c r="DT17" s="214"/>
      <c r="DU17" s="214"/>
      <c r="DV17" s="214">
        <v>15</v>
      </c>
      <c r="DW17" s="214"/>
      <c r="DX17" s="214"/>
      <c r="DY17" s="214"/>
      <c r="DZ17" s="214"/>
      <c r="EA17" s="214"/>
      <c r="EB17" s="214"/>
      <c r="EC17" s="214"/>
      <c r="ED17" s="214">
        <v>16</v>
      </c>
      <c r="EE17" s="214"/>
      <c r="EF17" s="214"/>
      <c r="EG17" s="214"/>
      <c r="EH17" s="214"/>
      <c r="EI17" s="214"/>
      <c r="EJ17" s="214"/>
      <c r="EK17" s="216"/>
    </row>
    <row r="18" spans="1:141" s="104" customFormat="1" ht="15" customHeight="1" x14ac:dyDescent="0.2">
      <c r="A18" s="310" t="s">
        <v>298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206" t="s">
        <v>44</v>
      </c>
      <c r="Z18" s="207"/>
      <c r="AA18" s="207"/>
      <c r="AB18" s="207"/>
      <c r="AC18" s="207"/>
      <c r="AD18" s="417">
        <f>AL18+BJ18+BR18</f>
        <v>656036966</v>
      </c>
      <c r="AE18" s="349"/>
      <c r="AF18" s="349"/>
      <c r="AG18" s="349"/>
      <c r="AH18" s="349"/>
      <c r="AI18" s="349"/>
      <c r="AJ18" s="349"/>
      <c r="AK18" s="349"/>
      <c r="AL18" s="416">
        <f>647059766-BJ18</f>
        <v>431645408</v>
      </c>
      <c r="AM18" s="416"/>
      <c r="AN18" s="416"/>
      <c r="AO18" s="416"/>
      <c r="AP18" s="416"/>
      <c r="AQ18" s="416"/>
      <c r="AR18" s="416"/>
      <c r="AS18" s="416"/>
      <c r="AT18" s="416">
        <v>425572689</v>
      </c>
      <c r="AU18" s="416"/>
      <c r="AV18" s="416"/>
      <c r="AW18" s="416"/>
      <c r="AX18" s="416"/>
      <c r="AY18" s="416"/>
      <c r="AZ18" s="416"/>
      <c r="BA18" s="416"/>
      <c r="BB18" s="416">
        <v>6072719</v>
      </c>
      <c r="BC18" s="416"/>
      <c r="BD18" s="416"/>
      <c r="BE18" s="416"/>
      <c r="BF18" s="416"/>
      <c r="BG18" s="416"/>
      <c r="BH18" s="416"/>
      <c r="BI18" s="416"/>
      <c r="BJ18" s="416">
        <v>215414358</v>
      </c>
      <c r="BK18" s="416"/>
      <c r="BL18" s="416"/>
      <c r="BM18" s="416"/>
      <c r="BN18" s="416"/>
      <c r="BO18" s="416"/>
      <c r="BP18" s="416"/>
      <c r="BQ18" s="416"/>
      <c r="BR18" s="414">
        <v>8977200</v>
      </c>
      <c r="BS18" s="414"/>
      <c r="BT18" s="414"/>
      <c r="BU18" s="414"/>
      <c r="BV18" s="414"/>
      <c r="BW18" s="414"/>
      <c r="BX18" s="414"/>
      <c r="BY18" s="414"/>
      <c r="BZ18" s="349">
        <v>0</v>
      </c>
      <c r="CA18" s="349"/>
      <c r="CB18" s="349"/>
      <c r="CC18" s="349"/>
      <c r="CD18" s="349"/>
      <c r="CE18" s="349"/>
      <c r="CF18" s="349"/>
      <c r="CG18" s="349"/>
      <c r="CH18" s="349">
        <v>0</v>
      </c>
      <c r="CI18" s="349"/>
      <c r="CJ18" s="349"/>
      <c r="CK18" s="349"/>
      <c r="CL18" s="349"/>
      <c r="CM18" s="349"/>
      <c r="CN18" s="349"/>
      <c r="CO18" s="349"/>
      <c r="CP18" s="414">
        <f>98550200-60175174+28167-4818701-292400</f>
        <v>33292092</v>
      </c>
      <c r="CQ18" s="414"/>
      <c r="CR18" s="414"/>
      <c r="CS18" s="414"/>
      <c r="CT18" s="414"/>
      <c r="CU18" s="414"/>
      <c r="CV18" s="414"/>
      <c r="CW18" s="414"/>
      <c r="CX18" s="414">
        <f>61293011-825437-292400</f>
        <v>60175174</v>
      </c>
      <c r="CY18" s="414"/>
      <c r="CZ18" s="414"/>
      <c r="DA18" s="414"/>
      <c r="DB18" s="414"/>
      <c r="DC18" s="414"/>
      <c r="DD18" s="414"/>
      <c r="DE18" s="414"/>
      <c r="DF18" s="414">
        <v>0</v>
      </c>
      <c r="DG18" s="414"/>
      <c r="DH18" s="414"/>
      <c r="DI18" s="414"/>
      <c r="DJ18" s="414"/>
      <c r="DK18" s="414"/>
      <c r="DL18" s="414"/>
      <c r="DM18" s="414"/>
      <c r="DN18" s="414">
        <v>0</v>
      </c>
      <c r="DO18" s="414"/>
      <c r="DP18" s="414"/>
      <c r="DQ18" s="414"/>
      <c r="DR18" s="414"/>
      <c r="DS18" s="414"/>
      <c r="DT18" s="414"/>
      <c r="DU18" s="414"/>
      <c r="DV18" s="414">
        <f>537138000+2943094-210303257</f>
        <v>329777837</v>
      </c>
      <c r="DW18" s="414"/>
      <c r="DX18" s="414"/>
      <c r="DY18" s="414"/>
      <c r="DZ18" s="414"/>
      <c r="EA18" s="414"/>
      <c r="EB18" s="414"/>
      <c r="EC18" s="414"/>
      <c r="ED18" s="414">
        <f>8400300+5</f>
        <v>8400305</v>
      </c>
      <c r="EE18" s="414"/>
      <c r="EF18" s="414"/>
      <c r="EG18" s="414"/>
      <c r="EH18" s="414"/>
      <c r="EI18" s="414"/>
      <c r="EJ18" s="414"/>
      <c r="EK18" s="415"/>
    </row>
    <row r="19" spans="1:141" s="104" customFormat="1" ht="12.75" customHeight="1" x14ac:dyDescent="0.2">
      <c r="A19" s="278" t="s">
        <v>282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182" t="s">
        <v>287</v>
      </c>
      <c r="Z19" s="183"/>
      <c r="AA19" s="183"/>
      <c r="AB19" s="183"/>
      <c r="AC19" s="183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1"/>
    </row>
    <row r="20" spans="1:141" s="104" customFormat="1" ht="12.75" customHeight="1" x14ac:dyDescent="0.2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182"/>
      <c r="Z20" s="183"/>
      <c r="AA20" s="183"/>
      <c r="AB20" s="183"/>
      <c r="AC20" s="183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1"/>
    </row>
    <row r="21" spans="1:141" s="104" customFormat="1" ht="15" customHeight="1" x14ac:dyDescent="0.2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182"/>
      <c r="Z21" s="183"/>
      <c r="AA21" s="183"/>
      <c r="AB21" s="183"/>
      <c r="AC21" s="183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1"/>
    </row>
    <row r="22" spans="1:141" s="104" customFormat="1" x14ac:dyDescent="0.2">
      <c r="A22" s="222" t="s">
        <v>299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182" t="s">
        <v>45</v>
      </c>
      <c r="Z22" s="183"/>
      <c r="AA22" s="183"/>
      <c r="AB22" s="183"/>
      <c r="AC22" s="183"/>
      <c r="AD22" s="412">
        <f>AL22+BJ22+BR22</f>
        <v>231726532</v>
      </c>
      <c r="AE22" s="339"/>
      <c r="AF22" s="339"/>
      <c r="AG22" s="339"/>
      <c r="AH22" s="339"/>
      <c r="AI22" s="339"/>
      <c r="AJ22" s="339"/>
      <c r="AK22" s="339"/>
      <c r="AL22" s="410">
        <f>230550282-BJ22</f>
        <v>185855649</v>
      </c>
      <c r="AM22" s="410"/>
      <c r="AN22" s="410"/>
      <c r="AO22" s="410"/>
      <c r="AP22" s="410"/>
      <c r="AQ22" s="410"/>
      <c r="AR22" s="410"/>
      <c r="AS22" s="410"/>
      <c r="AT22" s="410">
        <v>183460345</v>
      </c>
      <c r="AU22" s="410"/>
      <c r="AV22" s="410"/>
      <c r="AW22" s="410"/>
      <c r="AX22" s="410"/>
      <c r="AY22" s="410"/>
      <c r="AZ22" s="410"/>
      <c r="BA22" s="410"/>
      <c r="BB22" s="410">
        <v>2395304</v>
      </c>
      <c r="BC22" s="410"/>
      <c r="BD22" s="410"/>
      <c r="BE22" s="410"/>
      <c r="BF22" s="410"/>
      <c r="BG22" s="410"/>
      <c r="BH22" s="410"/>
      <c r="BI22" s="410"/>
      <c r="BJ22" s="413">
        <v>44694633</v>
      </c>
      <c r="BK22" s="413"/>
      <c r="BL22" s="413"/>
      <c r="BM22" s="413"/>
      <c r="BN22" s="413"/>
      <c r="BO22" s="413"/>
      <c r="BP22" s="413"/>
      <c r="BQ22" s="413"/>
      <c r="BR22" s="410">
        <v>1176250</v>
      </c>
      <c r="BS22" s="410"/>
      <c r="BT22" s="410"/>
      <c r="BU22" s="410"/>
      <c r="BV22" s="410"/>
      <c r="BW22" s="410"/>
      <c r="BX22" s="410"/>
      <c r="BY22" s="410"/>
      <c r="BZ22" s="339">
        <v>0</v>
      </c>
      <c r="CA22" s="339"/>
      <c r="CB22" s="339"/>
      <c r="CC22" s="339"/>
      <c r="CD22" s="339"/>
      <c r="CE22" s="339"/>
      <c r="CF22" s="339"/>
      <c r="CG22" s="339"/>
      <c r="CH22" s="339">
        <v>0</v>
      </c>
      <c r="CI22" s="339"/>
      <c r="CJ22" s="339"/>
      <c r="CK22" s="339"/>
      <c r="CL22" s="339"/>
      <c r="CM22" s="339"/>
      <c r="CN22" s="339"/>
      <c r="CO22" s="339"/>
      <c r="CP22" s="410">
        <f>38294000-15670975-28167-56-3760688</f>
        <v>18834114</v>
      </c>
      <c r="CQ22" s="410"/>
      <c r="CR22" s="410"/>
      <c r="CS22" s="410"/>
      <c r="CT22" s="410"/>
      <c r="CU22" s="410"/>
      <c r="CV22" s="410"/>
      <c r="CW22" s="410"/>
      <c r="CX22" s="410">
        <f>15664378+6597-3387318</f>
        <v>12283657</v>
      </c>
      <c r="CY22" s="410"/>
      <c r="CZ22" s="410"/>
      <c r="DA22" s="410"/>
      <c r="DB22" s="410"/>
      <c r="DC22" s="410"/>
      <c r="DD22" s="410"/>
      <c r="DE22" s="410"/>
      <c r="DF22" s="410">
        <v>0</v>
      </c>
      <c r="DG22" s="410"/>
      <c r="DH22" s="410"/>
      <c r="DI22" s="410"/>
      <c r="DJ22" s="410"/>
      <c r="DK22" s="410"/>
      <c r="DL22" s="410"/>
      <c r="DM22" s="410"/>
      <c r="DN22" s="410">
        <v>0</v>
      </c>
      <c r="DO22" s="410"/>
      <c r="DP22" s="410"/>
      <c r="DQ22" s="410"/>
      <c r="DR22" s="410"/>
      <c r="DS22" s="410"/>
      <c r="DT22" s="410"/>
      <c r="DU22" s="410"/>
      <c r="DV22" s="410">
        <f>192835700-2943094-37546627</f>
        <v>152345979</v>
      </c>
      <c r="DW22" s="410"/>
      <c r="DX22" s="410"/>
      <c r="DY22" s="410"/>
      <c r="DZ22" s="410"/>
      <c r="EA22" s="410"/>
      <c r="EB22" s="410"/>
      <c r="EC22" s="410"/>
      <c r="ED22" s="410">
        <v>2391899</v>
      </c>
      <c r="EE22" s="410"/>
      <c r="EF22" s="410"/>
      <c r="EG22" s="410"/>
      <c r="EH22" s="410"/>
      <c r="EI22" s="410"/>
      <c r="EJ22" s="410"/>
      <c r="EK22" s="411"/>
    </row>
    <row r="23" spans="1:141" s="104" customFormat="1" ht="12.75" customHeight="1" x14ac:dyDescent="0.2">
      <c r="A23" s="278" t="s">
        <v>282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182" t="s">
        <v>286</v>
      </c>
      <c r="Z23" s="183"/>
      <c r="AA23" s="183"/>
      <c r="AB23" s="183"/>
      <c r="AC23" s="183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1"/>
    </row>
    <row r="24" spans="1:141" s="104" customFormat="1" ht="12.75" customHeight="1" x14ac:dyDescent="0.2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182"/>
      <c r="Z24" s="183"/>
      <c r="AA24" s="183"/>
      <c r="AB24" s="183"/>
      <c r="AC24" s="183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1"/>
    </row>
    <row r="25" spans="1:141" s="104" customFormat="1" ht="15" customHeight="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182"/>
      <c r="Z25" s="183"/>
      <c r="AA25" s="183"/>
      <c r="AB25" s="183"/>
      <c r="AC25" s="183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1"/>
    </row>
    <row r="26" spans="1:141" s="104" customFormat="1" ht="12.75" customHeight="1" x14ac:dyDescent="0.2">
      <c r="A26" s="266" t="s">
        <v>284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182" t="s">
        <v>174</v>
      </c>
      <c r="Z26" s="183"/>
      <c r="AA26" s="183"/>
      <c r="AB26" s="183"/>
      <c r="AC26" s="183"/>
      <c r="AD26" s="412">
        <f>AL26+BJ26</f>
        <v>27807534</v>
      </c>
      <c r="AE26" s="339"/>
      <c r="AF26" s="339"/>
      <c r="AG26" s="339"/>
      <c r="AH26" s="339"/>
      <c r="AI26" s="339"/>
      <c r="AJ26" s="339"/>
      <c r="AK26" s="339"/>
      <c r="AL26" s="410">
        <f>27807534-BJ26</f>
        <v>25580907</v>
      </c>
      <c r="AM26" s="410"/>
      <c r="AN26" s="410"/>
      <c r="AO26" s="410"/>
      <c r="AP26" s="410"/>
      <c r="AQ26" s="410"/>
      <c r="AR26" s="410"/>
      <c r="AS26" s="410"/>
      <c r="AT26" s="410">
        <v>25580907</v>
      </c>
      <c r="AU26" s="410"/>
      <c r="AV26" s="410"/>
      <c r="AW26" s="410"/>
      <c r="AX26" s="410"/>
      <c r="AY26" s="410"/>
      <c r="AZ26" s="410"/>
      <c r="BA26" s="410"/>
      <c r="BB26" s="339">
        <v>0</v>
      </c>
      <c r="BC26" s="339"/>
      <c r="BD26" s="339"/>
      <c r="BE26" s="339"/>
      <c r="BF26" s="339"/>
      <c r="BG26" s="339"/>
      <c r="BH26" s="339"/>
      <c r="BI26" s="339"/>
      <c r="BJ26" s="410">
        <v>2226627</v>
      </c>
      <c r="BK26" s="410"/>
      <c r="BL26" s="410"/>
      <c r="BM26" s="410"/>
      <c r="BN26" s="410"/>
      <c r="BO26" s="410"/>
      <c r="BP26" s="410"/>
      <c r="BQ26" s="410"/>
      <c r="BR26" s="339"/>
      <c r="BS26" s="339"/>
      <c r="BT26" s="339"/>
      <c r="BU26" s="339"/>
      <c r="BV26" s="339"/>
      <c r="BW26" s="339"/>
      <c r="BX26" s="339"/>
      <c r="BY26" s="339"/>
      <c r="BZ26" s="339">
        <v>0</v>
      </c>
      <c r="CA26" s="339"/>
      <c r="CB26" s="339"/>
      <c r="CC26" s="339"/>
      <c r="CD26" s="339"/>
      <c r="CE26" s="339"/>
      <c r="CF26" s="339"/>
      <c r="CG26" s="339"/>
      <c r="CH26" s="339">
        <v>0</v>
      </c>
      <c r="CI26" s="339"/>
      <c r="CJ26" s="339"/>
      <c r="CK26" s="339"/>
      <c r="CL26" s="339"/>
      <c r="CM26" s="339"/>
      <c r="CN26" s="339"/>
      <c r="CO26" s="339"/>
      <c r="CP26" s="410">
        <f>1979900-CX26+30-46246</f>
        <v>1384422</v>
      </c>
      <c r="CQ26" s="410"/>
      <c r="CR26" s="410"/>
      <c r="CS26" s="410"/>
      <c r="CT26" s="410"/>
      <c r="CU26" s="410"/>
      <c r="CV26" s="410"/>
      <c r="CW26" s="410"/>
      <c r="CX26" s="410">
        <f>549262</f>
        <v>549262</v>
      </c>
      <c r="CY26" s="410"/>
      <c r="CZ26" s="410"/>
      <c r="DA26" s="410"/>
      <c r="DB26" s="410"/>
      <c r="DC26" s="410"/>
      <c r="DD26" s="410"/>
      <c r="DE26" s="410"/>
      <c r="DF26" s="410">
        <v>0</v>
      </c>
      <c r="DG26" s="410"/>
      <c r="DH26" s="410"/>
      <c r="DI26" s="410"/>
      <c r="DJ26" s="410"/>
      <c r="DK26" s="410"/>
      <c r="DL26" s="410"/>
      <c r="DM26" s="410"/>
      <c r="DN26" s="410">
        <v>0</v>
      </c>
      <c r="DO26" s="410"/>
      <c r="DP26" s="410"/>
      <c r="DQ26" s="410"/>
      <c r="DR26" s="410"/>
      <c r="DS26" s="410"/>
      <c r="DT26" s="410"/>
      <c r="DU26" s="410"/>
      <c r="DV26" s="410">
        <f>25107700+4-2180381</f>
        <v>22927323</v>
      </c>
      <c r="DW26" s="410"/>
      <c r="DX26" s="410"/>
      <c r="DY26" s="410"/>
      <c r="DZ26" s="410"/>
      <c r="EA26" s="410"/>
      <c r="EB26" s="410"/>
      <c r="EC26" s="410"/>
      <c r="ED26" s="410">
        <v>719900</v>
      </c>
      <c r="EE26" s="410"/>
      <c r="EF26" s="410"/>
      <c r="EG26" s="410"/>
      <c r="EH26" s="410"/>
      <c r="EI26" s="410"/>
      <c r="EJ26" s="410"/>
      <c r="EK26" s="411"/>
    </row>
    <row r="27" spans="1:141" s="104" customFormat="1" ht="12.75" customHeight="1" x14ac:dyDescent="0.2">
      <c r="A27" s="222" t="s">
        <v>300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182"/>
      <c r="Z27" s="183"/>
      <c r="AA27" s="183"/>
      <c r="AB27" s="183"/>
      <c r="AC27" s="183"/>
      <c r="AD27" s="339"/>
      <c r="AE27" s="339"/>
      <c r="AF27" s="339"/>
      <c r="AG27" s="339"/>
      <c r="AH27" s="339"/>
      <c r="AI27" s="339"/>
      <c r="AJ27" s="339"/>
      <c r="AK27" s="339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339"/>
      <c r="BC27" s="339"/>
      <c r="BD27" s="339"/>
      <c r="BE27" s="339"/>
      <c r="BF27" s="339"/>
      <c r="BG27" s="339"/>
      <c r="BH27" s="339"/>
      <c r="BI27" s="339"/>
      <c r="BJ27" s="410"/>
      <c r="BK27" s="410"/>
      <c r="BL27" s="410"/>
      <c r="BM27" s="410"/>
      <c r="BN27" s="410"/>
      <c r="BO27" s="410"/>
      <c r="BP27" s="410"/>
      <c r="BQ27" s="410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1"/>
    </row>
    <row r="28" spans="1:141" s="104" customFormat="1" ht="12.75" customHeight="1" x14ac:dyDescent="0.2">
      <c r="A28" s="278" t="s">
        <v>282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182" t="s">
        <v>173</v>
      </c>
      <c r="Z28" s="183"/>
      <c r="AA28" s="183"/>
      <c r="AB28" s="183"/>
      <c r="AC28" s="183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1"/>
    </row>
    <row r="29" spans="1:141" s="104" customFormat="1" ht="12.75" customHeight="1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182"/>
      <c r="Z29" s="183"/>
      <c r="AA29" s="183"/>
      <c r="AB29" s="183"/>
      <c r="AC29" s="183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1"/>
    </row>
    <row r="30" spans="1:141" s="104" customFormat="1" ht="15" customHeight="1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182"/>
      <c r="Z30" s="183"/>
      <c r="AA30" s="183"/>
      <c r="AB30" s="183"/>
      <c r="AC30" s="183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1"/>
    </row>
    <row r="31" spans="1:141" s="104" customFormat="1" ht="15" customHeight="1" thickBot="1" x14ac:dyDescent="0.25">
      <c r="A31" s="305" t="s">
        <v>42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45" t="s">
        <v>46</v>
      </c>
      <c r="Z31" s="346"/>
      <c r="AA31" s="346"/>
      <c r="AB31" s="346"/>
      <c r="AC31" s="346"/>
      <c r="AD31" s="409">
        <f>AL31+BJ31+BR31</f>
        <v>915571032</v>
      </c>
      <c r="AE31" s="335"/>
      <c r="AF31" s="335"/>
      <c r="AG31" s="335"/>
      <c r="AH31" s="335"/>
      <c r="AI31" s="335"/>
      <c r="AJ31" s="335"/>
      <c r="AK31" s="335"/>
      <c r="AL31" s="409">
        <f>AL18+AL22+AL26</f>
        <v>643081964</v>
      </c>
      <c r="AM31" s="335"/>
      <c r="AN31" s="335"/>
      <c r="AO31" s="335"/>
      <c r="AP31" s="335"/>
      <c r="AQ31" s="335"/>
      <c r="AR31" s="335"/>
      <c r="AS31" s="335"/>
      <c r="AT31" s="407">
        <f>AT18+AT22+AT26</f>
        <v>634613941</v>
      </c>
      <c r="AU31" s="407"/>
      <c r="AV31" s="407"/>
      <c r="AW31" s="407"/>
      <c r="AX31" s="407"/>
      <c r="AY31" s="407"/>
      <c r="AZ31" s="407"/>
      <c r="BA31" s="407"/>
      <c r="BB31" s="407">
        <f>BB18+BB22+BB26</f>
        <v>8468023</v>
      </c>
      <c r="BC31" s="407"/>
      <c r="BD31" s="407"/>
      <c r="BE31" s="407"/>
      <c r="BF31" s="407"/>
      <c r="BG31" s="407"/>
      <c r="BH31" s="407"/>
      <c r="BI31" s="407"/>
      <c r="BJ31" s="409">
        <f>BJ18+BJ22+BJ26</f>
        <v>262335618</v>
      </c>
      <c r="BK31" s="335"/>
      <c r="BL31" s="335"/>
      <c r="BM31" s="335"/>
      <c r="BN31" s="335"/>
      <c r="BO31" s="335"/>
      <c r="BP31" s="335"/>
      <c r="BQ31" s="335"/>
      <c r="BR31" s="409">
        <f>BR18+BR22+BR26</f>
        <v>10153450</v>
      </c>
      <c r="BS31" s="335"/>
      <c r="BT31" s="335"/>
      <c r="BU31" s="335"/>
      <c r="BV31" s="335"/>
      <c r="BW31" s="335"/>
      <c r="BX31" s="335"/>
      <c r="BY31" s="335"/>
      <c r="BZ31" s="335">
        <v>0</v>
      </c>
      <c r="CA31" s="335"/>
      <c r="CB31" s="335"/>
      <c r="CC31" s="335"/>
      <c r="CD31" s="335"/>
      <c r="CE31" s="335"/>
      <c r="CF31" s="335"/>
      <c r="CG31" s="335"/>
      <c r="CH31" s="335">
        <v>0</v>
      </c>
      <c r="CI31" s="335"/>
      <c r="CJ31" s="335"/>
      <c r="CK31" s="335"/>
      <c r="CL31" s="335"/>
      <c r="CM31" s="335"/>
      <c r="CN31" s="335"/>
      <c r="CO31" s="335"/>
      <c r="CP31" s="407">
        <f>CP18+CP22+CP26</f>
        <v>53510628</v>
      </c>
      <c r="CQ31" s="407"/>
      <c r="CR31" s="407"/>
      <c r="CS31" s="407"/>
      <c r="CT31" s="407"/>
      <c r="CU31" s="407"/>
      <c r="CV31" s="407"/>
      <c r="CW31" s="407"/>
      <c r="CX31" s="407">
        <f>CX18+CX22+CX26</f>
        <v>73008093</v>
      </c>
      <c r="CY31" s="407"/>
      <c r="CZ31" s="407"/>
      <c r="DA31" s="407"/>
      <c r="DB31" s="407"/>
      <c r="DC31" s="407"/>
      <c r="DD31" s="407"/>
      <c r="DE31" s="407"/>
      <c r="DF31" s="407">
        <f>DF18+DF22+DF26</f>
        <v>0</v>
      </c>
      <c r="DG31" s="407"/>
      <c r="DH31" s="407"/>
      <c r="DI31" s="407"/>
      <c r="DJ31" s="407"/>
      <c r="DK31" s="407"/>
      <c r="DL31" s="407"/>
      <c r="DM31" s="407"/>
      <c r="DN31" s="407">
        <f>DN18+DN22+DN26</f>
        <v>0</v>
      </c>
      <c r="DO31" s="407"/>
      <c r="DP31" s="407"/>
      <c r="DQ31" s="407"/>
      <c r="DR31" s="407"/>
      <c r="DS31" s="407"/>
      <c r="DT31" s="407"/>
      <c r="DU31" s="407"/>
      <c r="DV31" s="407">
        <f>DV18+DV22+DV26</f>
        <v>505051139</v>
      </c>
      <c r="DW31" s="407"/>
      <c r="DX31" s="407"/>
      <c r="DY31" s="407"/>
      <c r="DZ31" s="407"/>
      <c r="EA31" s="407"/>
      <c r="EB31" s="407"/>
      <c r="EC31" s="407"/>
      <c r="ED31" s="407">
        <f>ED18+ED22+ED26</f>
        <v>11512104</v>
      </c>
      <c r="EE31" s="407"/>
      <c r="EF31" s="407"/>
      <c r="EG31" s="407"/>
      <c r="EH31" s="407"/>
      <c r="EI31" s="407"/>
      <c r="EJ31" s="407"/>
      <c r="EK31" s="408"/>
    </row>
    <row r="33" spans="1:141" x14ac:dyDescent="0.2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141" s="3" customFormat="1" ht="11.25" x14ac:dyDescent="0.2">
      <c r="A34" s="404" t="s">
        <v>876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G34" s="404"/>
      <c r="DH34" s="404"/>
      <c r="DI34" s="404"/>
      <c r="DJ34" s="404"/>
      <c r="DK34" s="404"/>
      <c r="DL34" s="404"/>
      <c r="DM34" s="404"/>
      <c r="DN34" s="404"/>
      <c r="DO34" s="404"/>
      <c r="DP34" s="404"/>
      <c r="DQ34" s="404"/>
      <c r="DR34" s="404"/>
      <c r="DS34" s="404"/>
      <c r="DT34" s="404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4"/>
    </row>
    <row r="35" spans="1:141" s="3" customFormat="1" ht="11.25" x14ac:dyDescent="0.2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4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4"/>
      <c r="EI35" s="404"/>
      <c r="EJ35" s="404"/>
      <c r="EK35" s="404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scale="9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zoomScaleNormal="100" workbookViewId="0">
      <selection sqref="A1:Z1"/>
    </sheetView>
  </sheetViews>
  <sheetFormatPr defaultColWidth="1.42578125" defaultRowHeight="15.75" x14ac:dyDescent="0.25"/>
  <cols>
    <col min="1" max="16384" width="1.42578125" style="1"/>
  </cols>
  <sheetData>
    <row r="1" spans="1:141" s="104" customFormat="1" ht="12.75" customHeight="1" x14ac:dyDescent="0.2">
      <c r="A1" s="355" t="s">
        <v>248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216" t="s">
        <v>22</v>
      </c>
      <c r="AB1" s="355"/>
      <c r="AC1" s="355"/>
      <c r="AD1" s="355"/>
      <c r="AE1" s="213"/>
      <c r="AF1" s="420" t="s">
        <v>351</v>
      </c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  <c r="CL1" s="421"/>
      <c r="CM1" s="421"/>
      <c r="CN1" s="421"/>
      <c r="CO1" s="421"/>
      <c r="CP1" s="421"/>
      <c r="CQ1" s="421"/>
      <c r="CR1" s="421"/>
      <c r="CS1" s="421"/>
      <c r="CT1" s="421"/>
      <c r="CU1" s="421"/>
      <c r="CV1" s="421"/>
      <c r="CW1" s="421"/>
      <c r="CX1" s="421"/>
      <c r="CY1" s="421"/>
      <c r="CZ1" s="421"/>
      <c r="DA1" s="421"/>
      <c r="DB1" s="421"/>
      <c r="DC1" s="421"/>
      <c r="DD1" s="421"/>
      <c r="DE1" s="421"/>
      <c r="DF1" s="421"/>
      <c r="DG1" s="421"/>
      <c r="DH1" s="421"/>
      <c r="DI1" s="421"/>
      <c r="DJ1" s="421"/>
      <c r="DK1" s="421"/>
      <c r="DL1" s="421"/>
      <c r="DM1" s="421"/>
      <c r="DN1" s="421"/>
      <c r="DO1" s="421"/>
      <c r="DP1" s="421"/>
      <c r="DQ1" s="421"/>
      <c r="DR1" s="421"/>
      <c r="DS1" s="421"/>
      <c r="DT1" s="421"/>
      <c r="DU1" s="421"/>
      <c r="DV1" s="421"/>
      <c r="DW1" s="421"/>
      <c r="DX1" s="421"/>
      <c r="DY1" s="421"/>
      <c r="DZ1" s="421"/>
      <c r="EA1" s="421"/>
      <c r="EB1" s="421"/>
      <c r="EC1" s="421"/>
      <c r="ED1" s="421"/>
      <c r="EE1" s="421"/>
      <c r="EF1" s="421"/>
      <c r="EG1" s="421"/>
      <c r="EH1" s="421"/>
      <c r="EI1" s="421"/>
      <c r="EJ1" s="421"/>
      <c r="EK1" s="337"/>
    </row>
    <row r="2" spans="1:141" s="104" customFormat="1" ht="12.75" customHeight="1" x14ac:dyDescent="0.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230" t="s">
        <v>25</v>
      </c>
      <c r="AB2" s="353"/>
      <c r="AC2" s="353"/>
      <c r="AD2" s="353"/>
      <c r="AE2" s="235"/>
      <c r="AF2" s="318" t="s">
        <v>139</v>
      </c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243"/>
    </row>
    <row r="3" spans="1:141" s="104" customFormat="1" ht="12.75" customHeight="1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230"/>
      <c r="AB3" s="353"/>
      <c r="AC3" s="353"/>
      <c r="AD3" s="353"/>
      <c r="AE3" s="235"/>
      <c r="AF3" s="232" t="s">
        <v>352</v>
      </c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318" t="s">
        <v>353</v>
      </c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243"/>
    </row>
    <row r="4" spans="1:141" s="104" customFormat="1" ht="12.75" customHeight="1" x14ac:dyDescent="0.2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230"/>
      <c r="AB4" s="353"/>
      <c r="AC4" s="353"/>
      <c r="AD4" s="353"/>
      <c r="AE4" s="235"/>
      <c r="AF4" s="400" t="s">
        <v>354</v>
      </c>
      <c r="AG4" s="400"/>
      <c r="AH4" s="400"/>
      <c r="AI4" s="400"/>
      <c r="AJ4" s="400"/>
      <c r="AK4" s="400"/>
      <c r="AL4" s="400"/>
      <c r="AM4" s="400"/>
      <c r="AN4" s="400"/>
      <c r="AO4" s="400"/>
      <c r="AP4" s="230" t="s">
        <v>309</v>
      </c>
      <c r="AQ4" s="353"/>
      <c r="AR4" s="353"/>
      <c r="AS4" s="353"/>
      <c r="AT4" s="353"/>
      <c r="AU4" s="353"/>
      <c r="AV4" s="353"/>
      <c r="AW4" s="353"/>
      <c r="AX4" s="353"/>
      <c r="AY4" s="216" t="s">
        <v>307</v>
      </c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213"/>
      <c r="BQ4" s="400" t="s">
        <v>360</v>
      </c>
      <c r="BR4" s="400"/>
      <c r="BS4" s="400"/>
      <c r="BT4" s="400"/>
      <c r="BU4" s="400"/>
      <c r="BV4" s="400"/>
      <c r="BW4" s="400"/>
      <c r="BX4" s="400"/>
      <c r="BY4" s="400"/>
      <c r="BZ4" s="216" t="s">
        <v>309</v>
      </c>
      <c r="CA4" s="355"/>
      <c r="CB4" s="355"/>
      <c r="CC4" s="355"/>
      <c r="CD4" s="355"/>
      <c r="CE4" s="355"/>
      <c r="CF4" s="355"/>
      <c r="CG4" s="355"/>
      <c r="CH4" s="213"/>
      <c r="CI4" s="400" t="s">
        <v>354</v>
      </c>
      <c r="CJ4" s="400"/>
      <c r="CK4" s="400"/>
      <c r="CL4" s="400"/>
      <c r="CM4" s="400"/>
      <c r="CN4" s="400"/>
      <c r="CO4" s="400"/>
      <c r="CP4" s="400"/>
      <c r="CQ4" s="400"/>
      <c r="CR4" s="400"/>
      <c r="CS4" s="230" t="s">
        <v>309</v>
      </c>
      <c r="CT4" s="353"/>
      <c r="CU4" s="353"/>
      <c r="CV4" s="353"/>
      <c r="CW4" s="353"/>
      <c r="CX4" s="353"/>
      <c r="CY4" s="353"/>
      <c r="CZ4" s="353"/>
      <c r="DA4" s="353"/>
      <c r="DB4" s="216" t="s">
        <v>307</v>
      </c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213"/>
      <c r="DT4" s="400" t="s">
        <v>360</v>
      </c>
      <c r="DU4" s="400"/>
      <c r="DV4" s="400"/>
      <c r="DW4" s="400"/>
      <c r="DX4" s="400"/>
      <c r="DY4" s="400"/>
      <c r="DZ4" s="400"/>
      <c r="EA4" s="400"/>
      <c r="EB4" s="400"/>
      <c r="EC4" s="216" t="s">
        <v>309</v>
      </c>
      <c r="ED4" s="355"/>
      <c r="EE4" s="355"/>
      <c r="EF4" s="355"/>
      <c r="EG4" s="355"/>
      <c r="EH4" s="355"/>
      <c r="EI4" s="355"/>
      <c r="EJ4" s="355"/>
      <c r="EK4" s="213"/>
    </row>
    <row r="5" spans="1:141" s="104" customFormat="1" ht="12.75" customHeight="1" x14ac:dyDescent="0.2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230"/>
      <c r="AB5" s="353"/>
      <c r="AC5" s="353"/>
      <c r="AD5" s="353"/>
      <c r="AE5" s="235"/>
      <c r="AF5" s="400" t="s">
        <v>355</v>
      </c>
      <c r="AG5" s="400"/>
      <c r="AH5" s="400"/>
      <c r="AI5" s="400"/>
      <c r="AJ5" s="400"/>
      <c r="AK5" s="400"/>
      <c r="AL5" s="400"/>
      <c r="AM5" s="400"/>
      <c r="AN5" s="400"/>
      <c r="AO5" s="400"/>
      <c r="AP5" s="230" t="s">
        <v>310</v>
      </c>
      <c r="AQ5" s="353"/>
      <c r="AR5" s="353"/>
      <c r="AS5" s="353"/>
      <c r="AT5" s="353"/>
      <c r="AU5" s="353"/>
      <c r="AV5" s="353"/>
      <c r="AW5" s="353"/>
      <c r="AX5" s="353"/>
      <c r="AY5" s="234" t="s">
        <v>308</v>
      </c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231"/>
      <c r="BQ5" s="400"/>
      <c r="BR5" s="400"/>
      <c r="BS5" s="400"/>
      <c r="BT5" s="400"/>
      <c r="BU5" s="400"/>
      <c r="BV5" s="400"/>
      <c r="BW5" s="400"/>
      <c r="BX5" s="400"/>
      <c r="BY5" s="400"/>
      <c r="BZ5" s="230" t="s">
        <v>310</v>
      </c>
      <c r="CA5" s="353"/>
      <c r="CB5" s="353"/>
      <c r="CC5" s="353"/>
      <c r="CD5" s="353"/>
      <c r="CE5" s="353"/>
      <c r="CF5" s="353"/>
      <c r="CG5" s="353"/>
      <c r="CH5" s="235"/>
      <c r="CI5" s="400" t="s">
        <v>355</v>
      </c>
      <c r="CJ5" s="400"/>
      <c r="CK5" s="400"/>
      <c r="CL5" s="400"/>
      <c r="CM5" s="400"/>
      <c r="CN5" s="400"/>
      <c r="CO5" s="400"/>
      <c r="CP5" s="400"/>
      <c r="CQ5" s="400"/>
      <c r="CR5" s="400"/>
      <c r="CS5" s="230" t="s">
        <v>310</v>
      </c>
      <c r="CT5" s="353"/>
      <c r="CU5" s="353"/>
      <c r="CV5" s="353"/>
      <c r="CW5" s="353"/>
      <c r="CX5" s="353"/>
      <c r="CY5" s="353"/>
      <c r="CZ5" s="353"/>
      <c r="DA5" s="353"/>
      <c r="DB5" s="234" t="s">
        <v>308</v>
      </c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231"/>
      <c r="DT5" s="400"/>
      <c r="DU5" s="400"/>
      <c r="DV5" s="400"/>
      <c r="DW5" s="400"/>
      <c r="DX5" s="400"/>
      <c r="DY5" s="400"/>
      <c r="DZ5" s="400"/>
      <c r="EA5" s="400"/>
      <c r="EB5" s="400"/>
      <c r="EC5" s="230" t="s">
        <v>310</v>
      </c>
      <c r="ED5" s="353"/>
      <c r="EE5" s="353"/>
      <c r="EF5" s="353"/>
      <c r="EG5" s="353"/>
      <c r="EH5" s="353"/>
      <c r="EI5" s="353"/>
      <c r="EJ5" s="353"/>
      <c r="EK5" s="235"/>
    </row>
    <row r="6" spans="1:141" s="104" customFormat="1" ht="12.75" customHeight="1" x14ac:dyDescent="0.2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230"/>
      <c r="AB6" s="353"/>
      <c r="AC6" s="353"/>
      <c r="AD6" s="353"/>
      <c r="AE6" s="235"/>
      <c r="AF6" s="400" t="s">
        <v>356</v>
      </c>
      <c r="AG6" s="400"/>
      <c r="AH6" s="400"/>
      <c r="AI6" s="400"/>
      <c r="AJ6" s="400"/>
      <c r="AK6" s="400"/>
      <c r="AL6" s="400"/>
      <c r="AM6" s="400"/>
      <c r="AN6" s="400"/>
      <c r="AO6" s="400"/>
      <c r="AP6" s="230" t="s">
        <v>321</v>
      </c>
      <c r="AQ6" s="353"/>
      <c r="AR6" s="353"/>
      <c r="AS6" s="353"/>
      <c r="AT6" s="353"/>
      <c r="AU6" s="353"/>
      <c r="AV6" s="353"/>
      <c r="AW6" s="353"/>
      <c r="AX6" s="235"/>
      <c r="AY6" s="318" t="s">
        <v>139</v>
      </c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243"/>
      <c r="BQ6" s="400"/>
      <c r="BR6" s="400"/>
      <c r="BS6" s="400"/>
      <c r="BT6" s="400"/>
      <c r="BU6" s="400"/>
      <c r="BV6" s="400"/>
      <c r="BW6" s="400"/>
      <c r="BX6" s="400"/>
      <c r="BY6" s="400"/>
      <c r="BZ6" s="230" t="s">
        <v>361</v>
      </c>
      <c r="CA6" s="353"/>
      <c r="CB6" s="353"/>
      <c r="CC6" s="353"/>
      <c r="CD6" s="353"/>
      <c r="CE6" s="353"/>
      <c r="CF6" s="353"/>
      <c r="CG6" s="353"/>
      <c r="CH6" s="235"/>
      <c r="CI6" s="400" t="s">
        <v>356</v>
      </c>
      <c r="CJ6" s="400"/>
      <c r="CK6" s="400"/>
      <c r="CL6" s="400"/>
      <c r="CM6" s="400"/>
      <c r="CN6" s="400"/>
      <c r="CO6" s="400"/>
      <c r="CP6" s="400"/>
      <c r="CQ6" s="400"/>
      <c r="CR6" s="400"/>
      <c r="CS6" s="230" t="s">
        <v>321</v>
      </c>
      <c r="CT6" s="353"/>
      <c r="CU6" s="353"/>
      <c r="CV6" s="353"/>
      <c r="CW6" s="353"/>
      <c r="CX6" s="353"/>
      <c r="CY6" s="353"/>
      <c r="CZ6" s="353"/>
      <c r="DA6" s="235"/>
      <c r="DB6" s="318" t="s">
        <v>139</v>
      </c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243"/>
      <c r="DT6" s="400"/>
      <c r="DU6" s="400"/>
      <c r="DV6" s="400"/>
      <c r="DW6" s="400"/>
      <c r="DX6" s="400"/>
      <c r="DY6" s="400"/>
      <c r="DZ6" s="400"/>
      <c r="EA6" s="400"/>
      <c r="EB6" s="400"/>
      <c r="EC6" s="230" t="s">
        <v>361</v>
      </c>
      <c r="ED6" s="353"/>
      <c r="EE6" s="353"/>
      <c r="EF6" s="353"/>
      <c r="EG6" s="353"/>
      <c r="EH6" s="353"/>
      <c r="EI6" s="353"/>
      <c r="EJ6" s="353"/>
      <c r="EK6" s="235"/>
    </row>
    <row r="7" spans="1:141" s="104" customFormat="1" ht="12.75" customHeight="1" x14ac:dyDescent="0.2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230"/>
      <c r="AB7" s="353"/>
      <c r="AC7" s="353"/>
      <c r="AD7" s="353"/>
      <c r="AE7" s="235"/>
      <c r="AF7" s="400" t="s">
        <v>357</v>
      </c>
      <c r="AG7" s="400"/>
      <c r="AH7" s="400"/>
      <c r="AI7" s="400"/>
      <c r="AJ7" s="400"/>
      <c r="AK7" s="400"/>
      <c r="AL7" s="400"/>
      <c r="AM7" s="400"/>
      <c r="AN7" s="400"/>
      <c r="AO7" s="400"/>
      <c r="AP7" s="230" t="s">
        <v>322</v>
      </c>
      <c r="AQ7" s="353"/>
      <c r="AR7" s="353"/>
      <c r="AS7" s="353"/>
      <c r="AT7" s="353"/>
      <c r="AU7" s="353"/>
      <c r="AV7" s="353"/>
      <c r="AW7" s="353"/>
      <c r="AX7" s="235"/>
      <c r="AY7" s="400" t="s">
        <v>323</v>
      </c>
      <c r="AZ7" s="400"/>
      <c r="BA7" s="400"/>
      <c r="BB7" s="400"/>
      <c r="BC7" s="400"/>
      <c r="BD7" s="400"/>
      <c r="BE7" s="400"/>
      <c r="BF7" s="400"/>
      <c r="BG7" s="400"/>
      <c r="BH7" s="230" t="s">
        <v>315</v>
      </c>
      <c r="BI7" s="353"/>
      <c r="BJ7" s="353"/>
      <c r="BK7" s="353"/>
      <c r="BL7" s="353"/>
      <c r="BM7" s="353"/>
      <c r="BN7" s="353"/>
      <c r="BO7" s="353"/>
      <c r="BP7" s="235"/>
      <c r="BQ7" s="400"/>
      <c r="BR7" s="400"/>
      <c r="BS7" s="400"/>
      <c r="BT7" s="400"/>
      <c r="BU7" s="400"/>
      <c r="BV7" s="400"/>
      <c r="BW7" s="400"/>
      <c r="BX7" s="400"/>
      <c r="BY7" s="400"/>
      <c r="BZ7" s="230" t="s">
        <v>362</v>
      </c>
      <c r="CA7" s="353"/>
      <c r="CB7" s="353"/>
      <c r="CC7" s="353"/>
      <c r="CD7" s="353"/>
      <c r="CE7" s="353"/>
      <c r="CF7" s="353"/>
      <c r="CG7" s="353"/>
      <c r="CH7" s="235"/>
      <c r="CI7" s="400" t="s">
        <v>357</v>
      </c>
      <c r="CJ7" s="400"/>
      <c r="CK7" s="400"/>
      <c r="CL7" s="400"/>
      <c r="CM7" s="400"/>
      <c r="CN7" s="400"/>
      <c r="CO7" s="400"/>
      <c r="CP7" s="400"/>
      <c r="CQ7" s="400"/>
      <c r="CR7" s="400"/>
      <c r="CS7" s="230" t="s">
        <v>322</v>
      </c>
      <c r="CT7" s="353"/>
      <c r="CU7" s="353"/>
      <c r="CV7" s="353"/>
      <c r="CW7" s="353"/>
      <c r="CX7" s="353"/>
      <c r="CY7" s="353"/>
      <c r="CZ7" s="353"/>
      <c r="DA7" s="235"/>
      <c r="DB7" s="400" t="s">
        <v>323</v>
      </c>
      <c r="DC7" s="400"/>
      <c r="DD7" s="400"/>
      <c r="DE7" s="400"/>
      <c r="DF7" s="400"/>
      <c r="DG7" s="400"/>
      <c r="DH7" s="400"/>
      <c r="DI7" s="400"/>
      <c r="DJ7" s="400"/>
      <c r="DK7" s="230" t="s">
        <v>315</v>
      </c>
      <c r="DL7" s="353"/>
      <c r="DM7" s="353"/>
      <c r="DN7" s="353"/>
      <c r="DO7" s="353"/>
      <c r="DP7" s="353"/>
      <c r="DQ7" s="353"/>
      <c r="DR7" s="353"/>
      <c r="DS7" s="235"/>
      <c r="DT7" s="400"/>
      <c r="DU7" s="400"/>
      <c r="DV7" s="400"/>
      <c r="DW7" s="400"/>
      <c r="DX7" s="400"/>
      <c r="DY7" s="400"/>
      <c r="DZ7" s="400"/>
      <c r="EA7" s="400"/>
      <c r="EB7" s="400"/>
      <c r="EC7" s="230" t="s">
        <v>362</v>
      </c>
      <c r="ED7" s="353"/>
      <c r="EE7" s="353"/>
      <c r="EF7" s="353"/>
      <c r="EG7" s="353"/>
      <c r="EH7" s="353"/>
      <c r="EI7" s="353"/>
      <c r="EJ7" s="353"/>
      <c r="EK7" s="235"/>
    </row>
    <row r="8" spans="1:141" s="104" customFormat="1" ht="12.75" customHeight="1" x14ac:dyDescent="0.2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230"/>
      <c r="AB8" s="353"/>
      <c r="AC8" s="353"/>
      <c r="AD8" s="353"/>
      <c r="AE8" s="235"/>
      <c r="AF8" s="400" t="s">
        <v>358</v>
      </c>
      <c r="AG8" s="400"/>
      <c r="AH8" s="400"/>
      <c r="AI8" s="400"/>
      <c r="AJ8" s="400"/>
      <c r="AK8" s="400"/>
      <c r="AL8" s="400"/>
      <c r="AM8" s="400"/>
      <c r="AN8" s="400"/>
      <c r="AO8" s="400"/>
      <c r="AP8" s="230"/>
      <c r="AQ8" s="353"/>
      <c r="AR8" s="353"/>
      <c r="AS8" s="353"/>
      <c r="AT8" s="353"/>
      <c r="AU8" s="353"/>
      <c r="AV8" s="353"/>
      <c r="AW8" s="353"/>
      <c r="AX8" s="235"/>
      <c r="AY8" s="400" t="s">
        <v>324</v>
      </c>
      <c r="AZ8" s="400"/>
      <c r="BA8" s="400"/>
      <c r="BB8" s="400"/>
      <c r="BC8" s="400"/>
      <c r="BD8" s="400"/>
      <c r="BE8" s="400"/>
      <c r="BF8" s="400"/>
      <c r="BG8" s="400"/>
      <c r="BH8" s="230" t="s">
        <v>366</v>
      </c>
      <c r="BI8" s="353"/>
      <c r="BJ8" s="353"/>
      <c r="BK8" s="353"/>
      <c r="BL8" s="353"/>
      <c r="BM8" s="353"/>
      <c r="BN8" s="353"/>
      <c r="BO8" s="353"/>
      <c r="BP8" s="235"/>
      <c r="BQ8" s="400"/>
      <c r="BR8" s="400"/>
      <c r="BS8" s="400"/>
      <c r="BT8" s="400"/>
      <c r="BU8" s="400"/>
      <c r="BV8" s="400"/>
      <c r="BW8" s="400"/>
      <c r="BX8" s="400"/>
      <c r="BY8" s="400"/>
      <c r="BZ8" s="230" t="s">
        <v>67</v>
      </c>
      <c r="CA8" s="353"/>
      <c r="CB8" s="353"/>
      <c r="CC8" s="353"/>
      <c r="CD8" s="353"/>
      <c r="CE8" s="353"/>
      <c r="CF8" s="353"/>
      <c r="CG8" s="353"/>
      <c r="CH8" s="235"/>
      <c r="CI8" s="400" t="s">
        <v>358</v>
      </c>
      <c r="CJ8" s="400"/>
      <c r="CK8" s="400"/>
      <c r="CL8" s="400"/>
      <c r="CM8" s="400"/>
      <c r="CN8" s="400"/>
      <c r="CO8" s="400"/>
      <c r="CP8" s="400"/>
      <c r="CQ8" s="400"/>
      <c r="CR8" s="400"/>
      <c r="CS8" s="230"/>
      <c r="CT8" s="353"/>
      <c r="CU8" s="353"/>
      <c r="CV8" s="353"/>
      <c r="CW8" s="353"/>
      <c r="CX8" s="353"/>
      <c r="CY8" s="353"/>
      <c r="CZ8" s="353"/>
      <c r="DA8" s="235"/>
      <c r="DB8" s="400" t="s">
        <v>324</v>
      </c>
      <c r="DC8" s="400"/>
      <c r="DD8" s="400"/>
      <c r="DE8" s="400"/>
      <c r="DF8" s="400"/>
      <c r="DG8" s="400"/>
      <c r="DH8" s="400"/>
      <c r="DI8" s="400"/>
      <c r="DJ8" s="400"/>
      <c r="DK8" s="230" t="s">
        <v>366</v>
      </c>
      <c r="DL8" s="353"/>
      <c r="DM8" s="353"/>
      <c r="DN8" s="353"/>
      <c r="DO8" s="353"/>
      <c r="DP8" s="353"/>
      <c r="DQ8" s="353"/>
      <c r="DR8" s="353"/>
      <c r="DS8" s="235"/>
      <c r="DT8" s="400"/>
      <c r="DU8" s="400"/>
      <c r="DV8" s="400"/>
      <c r="DW8" s="400"/>
      <c r="DX8" s="400"/>
      <c r="DY8" s="400"/>
      <c r="DZ8" s="400"/>
      <c r="EA8" s="400"/>
      <c r="EB8" s="400"/>
      <c r="EC8" s="230" t="s">
        <v>67</v>
      </c>
      <c r="ED8" s="353"/>
      <c r="EE8" s="353"/>
      <c r="EF8" s="353"/>
      <c r="EG8" s="353"/>
      <c r="EH8" s="353"/>
      <c r="EI8" s="353"/>
      <c r="EJ8" s="353"/>
      <c r="EK8" s="235"/>
    </row>
    <row r="9" spans="1:141" s="104" customFormat="1" ht="12.75" customHeight="1" x14ac:dyDescent="0.2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230"/>
      <c r="AB9" s="353"/>
      <c r="AC9" s="353"/>
      <c r="AD9" s="353"/>
      <c r="AE9" s="235"/>
      <c r="AF9" s="400" t="s">
        <v>359</v>
      </c>
      <c r="AG9" s="400"/>
      <c r="AH9" s="400"/>
      <c r="AI9" s="400"/>
      <c r="AJ9" s="400"/>
      <c r="AK9" s="400"/>
      <c r="AL9" s="400"/>
      <c r="AM9" s="400"/>
      <c r="AN9" s="400"/>
      <c r="AO9" s="400"/>
      <c r="AP9" s="230"/>
      <c r="AQ9" s="353"/>
      <c r="AR9" s="353"/>
      <c r="AS9" s="353"/>
      <c r="AT9" s="353"/>
      <c r="AU9" s="353"/>
      <c r="AV9" s="353"/>
      <c r="AW9" s="353"/>
      <c r="AX9" s="235"/>
      <c r="AY9" s="400"/>
      <c r="AZ9" s="400"/>
      <c r="BA9" s="400"/>
      <c r="BB9" s="400"/>
      <c r="BC9" s="400"/>
      <c r="BD9" s="400"/>
      <c r="BE9" s="400"/>
      <c r="BF9" s="400"/>
      <c r="BG9" s="400"/>
      <c r="BH9" s="230" t="s">
        <v>367</v>
      </c>
      <c r="BI9" s="353"/>
      <c r="BJ9" s="353"/>
      <c r="BK9" s="353"/>
      <c r="BL9" s="353"/>
      <c r="BM9" s="353"/>
      <c r="BN9" s="353"/>
      <c r="BO9" s="353"/>
      <c r="BP9" s="235"/>
      <c r="BQ9" s="400"/>
      <c r="BR9" s="400"/>
      <c r="BS9" s="400"/>
      <c r="BT9" s="400"/>
      <c r="BU9" s="400"/>
      <c r="BV9" s="400"/>
      <c r="BW9" s="400"/>
      <c r="BX9" s="400"/>
      <c r="BY9" s="400"/>
      <c r="BZ9" s="230"/>
      <c r="CA9" s="353"/>
      <c r="CB9" s="353"/>
      <c r="CC9" s="353"/>
      <c r="CD9" s="353"/>
      <c r="CE9" s="353"/>
      <c r="CF9" s="353"/>
      <c r="CG9" s="353"/>
      <c r="CH9" s="235"/>
      <c r="CI9" s="400" t="s">
        <v>359</v>
      </c>
      <c r="CJ9" s="400"/>
      <c r="CK9" s="400"/>
      <c r="CL9" s="400"/>
      <c r="CM9" s="400"/>
      <c r="CN9" s="400"/>
      <c r="CO9" s="400"/>
      <c r="CP9" s="400"/>
      <c r="CQ9" s="400"/>
      <c r="CR9" s="400"/>
      <c r="CS9" s="230"/>
      <c r="CT9" s="353"/>
      <c r="CU9" s="353"/>
      <c r="CV9" s="353"/>
      <c r="CW9" s="353"/>
      <c r="CX9" s="353"/>
      <c r="CY9" s="353"/>
      <c r="CZ9" s="353"/>
      <c r="DA9" s="235"/>
      <c r="DB9" s="400"/>
      <c r="DC9" s="400"/>
      <c r="DD9" s="400"/>
      <c r="DE9" s="400"/>
      <c r="DF9" s="400"/>
      <c r="DG9" s="400"/>
      <c r="DH9" s="400"/>
      <c r="DI9" s="400"/>
      <c r="DJ9" s="400"/>
      <c r="DK9" s="230" t="s">
        <v>367</v>
      </c>
      <c r="DL9" s="353"/>
      <c r="DM9" s="353"/>
      <c r="DN9" s="353"/>
      <c r="DO9" s="353"/>
      <c r="DP9" s="353"/>
      <c r="DQ9" s="353"/>
      <c r="DR9" s="353"/>
      <c r="DS9" s="235"/>
      <c r="DT9" s="400"/>
      <c r="DU9" s="400"/>
      <c r="DV9" s="400"/>
      <c r="DW9" s="400"/>
      <c r="DX9" s="400"/>
      <c r="DY9" s="400"/>
      <c r="DZ9" s="400"/>
      <c r="EA9" s="400"/>
      <c r="EB9" s="400"/>
      <c r="EC9" s="230"/>
      <c r="ED9" s="353"/>
      <c r="EE9" s="353"/>
      <c r="EF9" s="353"/>
      <c r="EG9" s="353"/>
      <c r="EH9" s="353"/>
      <c r="EI9" s="353"/>
      <c r="EJ9" s="353"/>
      <c r="EK9" s="235"/>
    </row>
    <row r="10" spans="1:141" s="104" customFormat="1" ht="12.75" customHeight="1" x14ac:dyDescent="0.2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230"/>
      <c r="AB10" s="353"/>
      <c r="AC10" s="353"/>
      <c r="AD10" s="353"/>
      <c r="AE10" s="235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230"/>
      <c r="AQ10" s="353"/>
      <c r="AR10" s="353"/>
      <c r="AS10" s="353"/>
      <c r="AT10" s="353"/>
      <c r="AU10" s="353"/>
      <c r="AV10" s="353"/>
      <c r="AW10" s="353"/>
      <c r="AX10" s="235"/>
      <c r="AY10" s="353"/>
      <c r="AZ10" s="353"/>
      <c r="BA10" s="353"/>
      <c r="BB10" s="353"/>
      <c r="BC10" s="353"/>
      <c r="BD10" s="353"/>
      <c r="BE10" s="353"/>
      <c r="BF10" s="353"/>
      <c r="BG10" s="353"/>
      <c r="BH10" s="230" t="s">
        <v>368</v>
      </c>
      <c r="BI10" s="353"/>
      <c r="BJ10" s="353"/>
      <c r="BK10" s="353"/>
      <c r="BL10" s="353"/>
      <c r="BM10" s="353"/>
      <c r="BN10" s="353"/>
      <c r="BO10" s="353"/>
      <c r="BP10" s="235"/>
      <c r="BQ10" s="353"/>
      <c r="BR10" s="353"/>
      <c r="BS10" s="353"/>
      <c r="BT10" s="353"/>
      <c r="BU10" s="353"/>
      <c r="BV10" s="353"/>
      <c r="BW10" s="353"/>
      <c r="BX10" s="353"/>
      <c r="BY10" s="353"/>
      <c r="BZ10" s="230"/>
      <c r="CA10" s="353"/>
      <c r="CB10" s="353"/>
      <c r="CC10" s="353"/>
      <c r="CD10" s="353"/>
      <c r="CE10" s="353"/>
      <c r="CF10" s="353"/>
      <c r="CG10" s="353"/>
      <c r="CH10" s="235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230"/>
      <c r="CT10" s="353"/>
      <c r="CU10" s="353"/>
      <c r="CV10" s="353"/>
      <c r="CW10" s="353"/>
      <c r="CX10" s="353"/>
      <c r="CY10" s="353"/>
      <c r="CZ10" s="353"/>
      <c r="DA10" s="235"/>
      <c r="DB10" s="353"/>
      <c r="DC10" s="353"/>
      <c r="DD10" s="353"/>
      <c r="DE10" s="353"/>
      <c r="DF10" s="353"/>
      <c r="DG10" s="353"/>
      <c r="DH10" s="353"/>
      <c r="DI10" s="353"/>
      <c r="DJ10" s="353"/>
      <c r="DK10" s="230" t="s">
        <v>368</v>
      </c>
      <c r="DL10" s="353"/>
      <c r="DM10" s="353"/>
      <c r="DN10" s="353"/>
      <c r="DO10" s="353"/>
      <c r="DP10" s="353"/>
      <c r="DQ10" s="353"/>
      <c r="DR10" s="353"/>
      <c r="DS10" s="235"/>
      <c r="DT10" s="353"/>
      <c r="DU10" s="353"/>
      <c r="DV10" s="353"/>
      <c r="DW10" s="353"/>
      <c r="DX10" s="353"/>
      <c r="DY10" s="353"/>
      <c r="DZ10" s="353"/>
      <c r="EA10" s="353"/>
      <c r="EB10" s="353"/>
      <c r="EC10" s="230"/>
      <c r="ED10" s="353"/>
      <c r="EE10" s="353"/>
      <c r="EF10" s="353"/>
      <c r="EG10" s="353"/>
      <c r="EH10" s="353"/>
      <c r="EI10" s="353"/>
      <c r="EJ10" s="353"/>
      <c r="EK10" s="235"/>
    </row>
    <row r="11" spans="1:141" s="104" customFormat="1" ht="12.75" customHeight="1" x14ac:dyDescent="0.2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230"/>
      <c r="AB11" s="353"/>
      <c r="AC11" s="353"/>
      <c r="AD11" s="353"/>
      <c r="AE11" s="235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230"/>
      <c r="AQ11" s="353"/>
      <c r="AR11" s="353"/>
      <c r="AS11" s="353"/>
      <c r="AT11" s="353"/>
      <c r="AU11" s="353"/>
      <c r="AV11" s="353"/>
      <c r="AW11" s="353"/>
      <c r="AX11" s="235"/>
      <c r="AY11" s="353"/>
      <c r="AZ11" s="353"/>
      <c r="BA11" s="353"/>
      <c r="BB11" s="353"/>
      <c r="BC11" s="353"/>
      <c r="BD11" s="353"/>
      <c r="BE11" s="353"/>
      <c r="BF11" s="353"/>
      <c r="BG11" s="353"/>
      <c r="BH11" s="230" t="s">
        <v>369</v>
      </c>
      <c r="BI11" s="353"/>
      <c r="BJ11" s="353"/>
      <c r="BK11" s="353"/>
      <c r="BL11" s="353"/>
      <c r="BM11" s="353"/>
      <c r="BN11" s="353"/>
      <c r="BO11" s="353"/>
      <c r="BP11" s="235"/>
      <c r="BQ11" s="353"/>
      <c r="BR11" s="353"/>
      <c r="BS11" s="353"/>
      <c r="BT11" s="353"/>
      <c r="BU11" s="353"/>
      <c r="BV11" s="353"/>
      <c r="BW11" s="353"/>
      <c r="BX11" s="353"/>
      <c r="BY11" s="353"/>
      <c r="BZ11" s="230"/>
      <c r="CA11" s="353"/>
      <c r="CB11" s="353"/>
      <c r="CC11" s="353"/>
      <c r="CD11" s="353"/>
      <c r="CE11" s="353"/>
      <c r="CF11" s="353"/>
      <c r="CG11" s="353"/>
      <c r="CH11" s="235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230"/>
      <c r="CT11" s="353"/>
      <c r="CU11" s="353"/>
      <c r="CV11" s="353"/>
      <c r="CW11" s="353"/>
      <c r="CX11" s="353"/>
      <c r="CY11" s="353"/>
      <c r="CZ11" s="353"/>
      <c r="DA11" s="235"/>
      <c r="DB11" s="353"/>
      <c r="DC11" s="353"/>
      <c r="DD11" s="353"/>
      <c r="DE11" s="353"/>
      <c r="DF11" s="353"/>
      <c r="DG11" s="353"/>
      <c r="DH11" s="353"/>
      <c r="DI11" s="353"/>
      <c r="DJ11" s="353"/>
      <c r="DK11" s="230" t="s">
        <v>369</v>
      </c>
      <c r="DL11" s="353"/>
      <c r="DM11" s="353"/>
      <c r="DN11" s="353"/>
      <c r="DO11" s="353"/>
      <c r="DP11" s="353"/>
      <c r="DQ11" s="353"/>
      <c r="DR11" s="353"/>
      <c r="DS11" s="235"/>
      <c r="DT11" s="353"/>
      <c r="DU11" s="353"/>
      <c r="DV11" s="353"/>
      <c r="DW11" s="353"/>
      <c r="DX11" s="353"/>
      <c r="DY11" s="353"/>
      <c r="DZ11" s="353"/>
      <c r="EA11" s="353"/>
      <c r="EB11" s="353"/>
      <c r="EC11" s="234"/>
      <c r="ED11" s="354"/>
      <c r="EE11" s="354"/>
      <c r="EF11" s="354"/>
      <c r="EG11" s="354"/>
      <c r="EH11" s="354"/>
      <c r="EI11" s="354"/>
      <c r="EJ11" s="354"/>
      <c r="EK11" s="231"/>
    </row>
    <row r="12" spans="1:141" s="104" customFormat="1" ht="13.5" thickBot="1" x14ac:dyDescent="0.25">
      <c r="A12" s="243">
        <v>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14">
        <v>2</v>
      </c>
      <c r="AB12" s="214"/>
      <c r="AC12" s="214"/>
      <c r="AD12" s="214"/>
      <c r="AE12" s="214"/>
      <c r="AF12" s="214">
        <v>17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214">
        <v>18</v>
      </c>
      <c r="AQ12" s="214"/>
      <c r="AR12" s="214"/>
      <c r="AS12" s="214"/>
      <c r="AT12" s="214"/>
      <c r="AU12" s="214"/>
      <c r="AV12" s="214"/>
      <c r="AW12" s="214"/>
      <c r="AX12" s="214"/>
      <c r="AY12" s="214">
        <v>19</v>
      </c>
      <c r="AZ12" s="214"/>
      <c r="BA12" s="214"/>
      <c r="BB12" s="214"/>
      <c r="BC12" s="214"/>
      <c r="BD12" s="214"/>
      <c r="BE12" s="214"/>
      <c r="BF12" s="214"/>
      <c r="BG12" s="214"/>
      <c r="BH12" s="214">
        <v>20</v>
      </c>
      <c r="BI12" s="214"/>
      <c r="BJ12" s="214"/>
      <c r="BK12" s="214"/>
      <c r="BL12" s="214"/>
      <c r="BM12" s="214"/>
      <c r="BN12" s="214"/>
      <c r="BO12" s="214"/>
      <c r="BP12" s="214"/>
      <c r="BQ12" s="214">
        <v>21</v>
      </c>
      <c r="BR12" s="214"/>
      <c r="BS12" s="214"/>
      <c r="BT12" s="214"/>
      <c r="BU12" s="214"/>
      <c r="BV12" s="214"/>
      <c r="BW12" s="214"/>
      <c r="BX12" s="214"/>
      <c r="BY12" s="214"/>
      <c r="BZ12" s="214">
        <v>22</v>
      </c>
      <c r="CA12" s="214"/>
      <c r="CB12" s="214"/>
      <c r="CC12" s="214"/>
      <c r="CD12" s="214"/>
      <c r="CE12" s="214"/>
      <c r="CF12" s="214"/>
      <c r="CG12" s="214"/>
      <c r="CH12" s="214"/>
      <c r="CI12" s="214">
        <v>23</v>
      </c>
      <c r="CJ12" s="214"/>
      <c r="CK12" s="214"/>
      <c r="CL12" s="214"/>
      <c r="CM12" s="214"/>
      <c r="CN12" s="214"/>
      <c r="CO12" s="214"/>
      <c r="CP12" s="214"/>
      <c r="CQ12" s="214"/>
      <c r="CR12" s="214"/>
      <c r="CS12" s="214">
        <v>24</v>
      </c>
      <c r="CT12" s="214"/>
      <c r="CU12" s="214"/>
      <c r="CV12" s="214"/>
      <c r="CW12" s="214"/>
      <c r="CX12" s="214"/>
      <c r="CY12" s="214"/>
      <c r="CZ12" s="214"/>
      <c r="DA12" s="214"/>
      <c r="DB12" s="214">
        <v>25</v>
      </c>
      <c r="DC12" s="214"/>
      <c r="DD12" s="214"/>
      <c r="DE12" s="214"/>
      <c r="DF12" s="214"/>
      <c r="DG12" s="214"/>
      <c r="DH12" s="214"/>
      <c r="DI12" s="214"/>
      <c r="DJ12" s="214"/>
      <c r="DK12" s="214">
        <v>26</v>
      </c>
      <c r="DL12" s="214"/>
      <c r="DM12" s="214"/>
      <c r="DN12" s="214"/>
      <c r="DO12" s="214"/>
      <c r="DP12" s="214"/>
      <c r="DQ12" s="214"/>
      <c r="DR12" s="214"/>
      <c r="DS12" s="214"/>
      <c r="DT12" s="214">
        <v>27</v>
      </c>
      <c r="DU12" s="214"/>
      <c r="DV12" s="214"/>
      <c r="DW12" s="214"/>
      <c r="DX12" s="214"/>
      <c r="DY12" s="214"/>
      <c r="DZ12" s="214"/>
      <c r="EA12" s="214"/>
      <c r="EB12" s="214"/>
      <c r="EC12" s="214">
        <v>28</v>
      </c>
      <c r="ED12" s="214"/>
      <c r="EE12" s="214"/>
      <c r="EF12" s="214"/>
      <c r="EG12" s="214"/>
      <c r="EH12" s="214"/>
      <c r="EI12" s="214"/>
      <c r="EJ12" s="214"/>
      <c r="EK12" s="216"/>
    </row>
    <row r="13" spans="1:141" s="104" customFormat="1" ht="12.75" customHeight="1" x14ac:dyDescent="0.2">
      <c r="A13" s="310" t="s">
        <v>879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206" t="s">
        <v>44</v>
      </c>
      <c r="AB13" s="207"/>
      <c r="AC13" s="207"/>
      <c r="AD13" s="207"/>
      <c r="AE13" s="207"/>
      <c r="AF13" s="414">
        <v>4818701</v>
      </c>
      <c r="AG13" s="414"/>
      <c r="AH13" s="414"/>
      <c r="AI13" s="414"/>
      <c r="AJ13" s="414"/>
      <c r="AK13" s="414"/>
      <c r="AL13" s="414"/>
      <c r="AM13" s="414"/>
      <c r="AN13" s="414"/>
      <c r="AO13" s="414"/>
      <c r="AP13" s="414">
        <v>292400</v>
      </c>
      <c r="AQ13" s="414"/>
      <c r="AR13" s="414"/>
      <c r="AS13" s="414"/>
      <c r="AT13" s="414"/>
      <c r="AU13" s="414"/>
      <c r="AV13" s="414"/>
      <c r="AW13" s="414"/>
      <c r="AX13" s="414"/>
      <c r="AY13" s="414">
        <v>0</v>
      </c>
      <c r="AZ13" s="414"/>
      <c r="BA13" s="414"/>
      <c r="BB13" s="414"/>
      <c r="BC13" s="414"/>
      <c r="BD13" s="414"/>
      <c r="BE13" s="414"/>
      <c r="BF13" s="414"/>
      <c r="BG13" s="414"/>
      <c r="BH13" s="414">
        <v>0</v>
      </c>
      <c r="BI13" s="414"/>
      <c r="BJ13" s="414"/>
      <c r="BK13" s="414"/>
      <c r="BL13" s="414"/>
      <c r="BM13" s="414"/>
      <c r="BN13" s="414"/>
      <c r="BO13" s="414"/>
      <c r="BP13" s="414"/>
      <c r="BQ13" s="414">
        <v>210303257</v>
      </c>
      <c r="BR13" s="414"/>
      <c r="BS13" s="414"/>
      <c r="BT13" s="414"/>
      <c r="BU13" s="414"/>
      <c r="BV13" s="414"/>
      <c r="BW13" s="414"/>
      <c r="BX13" s="414"/>
      <c r="BY13" s="414"/>
      <c r="BZ13" s="414">
        <v>0</v>
      </c>
      <c r="CA13" s="414"/>
      <c r="CB13" s="414"/>
      <c r="CC13" s="414"/>
      <c r="CD13" s="414"/>
      <c r="CE13" s="414"/>
      <c r="CF13" s="414"/>
      <c r="CG13" s="414"/>
      <c r="CH13" s="414"/>
      <c r="CI13" s="414">
        <v>0</v>
      </c>
      <c r="CJ13" s="414"/>
      <c r="CK13" s="414"/>
      <c r="CL13" s="414"/>
      <c r="CM13" s="414"/>
      <c r="CN13" s="414"/>
      <c r="CO13" s="414"/>
      <c r="CP13" s="414"/>
      <c r="CQ13" s="414"/>
      <c r="CR13" s="414"/>
      <c r="CS13" s="414">
        <v>75000</v>
      </c>
      <c r="CT13" s="414"/>
      <c r="CU13" s="414"/>
      <c r="CV13" s="414"/>
      <c r="CW13" s="414"/>
      <c r="CX13" s="414"/>
      <c r="CY13" s="414"/>
      <c r="CZ13" s="414"/>
      <c r="DA13" s="414"/>
      <c r="DB13" s="414">
        <v>0</v>
      </c>
      <c r="DC13" s="414"/>
      <c r="DD13" s="414"/>
      <c r="DE13" s="414"/>
      <c r="DF13" s="414"/>
      <c r="DG13" s="414"/>
      <c r="DH13" s="414"/>
      <c r="DI13" s="414"/>
      <c r="DJ13" s="414"/>
      <c r="DK13" s="414">
        <v>0</v>
      </c>
      <c r="DL13" s="414"/>
      <c r="DM13" s="414"/>
      <c r="DN13" s="414"/>
      <c r="DO13" s="414"/>
      <c r="DP13" s="414"/>
      <c r="DQ13" s="414"/>
      <c r="DR13" s="414"/>
      <c r="DS13" s="414"/>
      <c r="DT13" s="414">
        <f>8716000-147</f>
        <v>8715853</v>
      </c>
      <c r="DU13" s="414"/>
      <c r="DV13" s="414"/>
      <c r="DW13" s="414"/>
      <c r="DX13" s="414"/>
      <c r="DY13" s="414"/>
      <c r="DZ13" s="414"/>
      <c r="EA13" s="414"/>
      <c r="EB13" s="414"/>
      <c r="EC13" s="414">
        <v>186347</v>
      </c>
      <c r="ED13" s="414"/>
      <c r="EE13" s="414"/>
      <c r="EF13" s="414"/>
      <c r="EG13" s="414"/>
      <c r="EH13" s="414"/>
      <c r="EI13" s="414"/>
      <c r="EJ13" s="414"/>
      <c r="EK13" s="415"/>
    </row>
    <row r="14" spans="1:141" s="104" customFormat="1" ht="12.75" customHeight="1" x14ac:dyDescent="0.2">
      <c r="A14" s="278" t="s">
        <v>282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182" t="s">
        <v>287</v>
      </c>
      <c r="AB14" s="183"/>
      <c r="AC14" s="183"/>
      <c r="AD14" s="183"/>
      <c r="AE14" s="183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1"/>
    </row>
    <row r="15" spans="1:141" s="104" customFormat="1" ht="12.75" customHeight="1" x14ac:dyDescent="0.2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182"/>
      <c r="AB15" s="183"/>
      <c r="AC15" s="183"/>
      <c r="AD15" s="183"/>
      <c r="AE15" s="183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1"/>
    </row>
    <row r="16" spans="1:141" s="104" customFormat="1" ht="12.75" customHeight="1" x14ac:dyDescent="0.2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182"/>
      <c r="AB16" s="183"/>
      <c r="AC16" s="183"/>
      <c r="AD16" s="183"/>
      <c r="AE16" s="183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1"/>
    </row>
    <row r="17" spans="1:141" s="104" customFormat="1" ht="12.75" customHeight="1" x14ac:dyDescent="0.2">
      <c r="A17" s="222" t="s">
        <v>880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182" t="s">
        <v>45</v>
      </c>
      <c r="AB17" s="183"/>
      <c r="AC17" s="183"/>
      <c r="AD17" s="183"/>
      <c r="AE17" s="183"/>
      <c r="AF17" s="410">
        <v>3760688</v>
      </c>
      <c r="AG17" s="410"/>
      <c r="AH17" s="410"/>
      <c r="AI17" s="410"/>
      <c r="AJ17" s="410"/>
      <c r="AK17" s="410"/>
      <c r="AL17" s="410"/>
      <c r="AM17" s="410"/>
      <c r="AN17" s="410"/>
      <c r="AO17" s="410"/>
      <c r="AP17" s="410">
        <v>3387318</v>
      </c>
      <c r="AQ17" s="410"/>
      <c r="AR17" s="410"/>
      <c r="AS17" s="410"/>
      <c r="AT17" s="410"/>
      <c r="AU17" s="410"/>
      <c r="AV17" s="410"/>
      <c r="AW17" s="410"/>
      <c r="AX17" s="410"/>
      <c r="AY17" s="410">
        <v>0</v>
      </c>
      <c r="AZ17" s="410"/>
      <c r="BA17" s="410"/>
      <c r="BB17" s="410"/>
      <c r="BC17" s="410"/>
      <c r="BD17" s="410"/>
      <c r="BE17" s="410"/>
      <c r="BF17" s="410"/>
      <c r="BG17" s="410"/>
      <c r="BH17" s="410">
        <v>0</v>
      </c>
      <c r="BI17" s="410"/>
      <c r="BJ17" s="410"/>
      <c r="BK17" s="410"/>
      <c r="BL17" s="410"/>
      <c r="BM17" s="410"/>
      <c r="BN17" s="410"/>
      <c r="BO17" s="410"/>
      <c r="BP17" s="410"/>
      <c r="BQ17" s="410">
        <v>37546627</v>
      </c>
      <c r="BR17" s="410"/>
      <c r="BS17" s="410"/>
      <c r="BT17" s="410"/>
      <c r="BU17" s="410"/>
      <c r="BV17" s="410"/>
      <c r="BW17" s="410"/>
      <c r="BX17" s="410"/>
      <c r="BY17" s="410"/>
      <c r="BZ17" s="410">
        <v>0</v>
      </c>
      <c r="CA17" s="410"/>
      <c r="CB17" s="410"/>
      <c r="CC17" s="410"/>
      <c r="CD17" s="410"/>
      <c r="CE17" s="410"/>
      <c r="CF17" s="410"/>
      <c r="CG17" s="410"/>
      <c r="CH17" s="410"/>
      <c r="CI17" s="410">
        <v>0</v>
      </c>
      <c r="CJ17" s="410"/>
      <c r="CK17" s="410"/>
      <c r="CL17" s="410"/>
      <c r="CM17" s="410"/>
      <c r="CN17" s="410"/>
      <c r="CO17" s="410"/>
      <c r="CP17" s="410"/>
      <c r="CQ17" s="410"/>
      <c r="CR17" s="410"/>
      <c r="CS17" s="410">
        <v>0</v>
      </c>
      <c r="CT17" s="410"/>
      <c r="CU17" s="410"/>
      <c r="CV17" s="410"/>
      <c r="CW17" s="410"/>
      <c r="CX17" s="410"/>
      <c r="CY17" s="410"/>
      <c r="CZ17" s="410"/>
      <c r="DA17" s="410"/>
      <c r="DB17" s="410">
        <v>0</v>
      </c>
      <c r="DC17" s="410"/>
      <c r="DD17" s="410"/>
      <c r="DE17" s="410"/>
      <c r="DF17" s="410"/>
      <c r="DG17" s="410"/>
      <c r="DH17" s="410"/>
      <c r="DI17" s="410"/>
      <c r="DJ17" s="410"/>
      <c r="DK17" s="410">
        <v>0</v>
      </c>
      <c r="DL17" s="410"/>
      <c r="DM17" s="410"/>
      <c r="DN17" s="410"/>
      <c r="DO17" s="410"/>
      <c r="DP17" s="410"/>
      <c r="DQ17" s="410"/>
      <c r="DR17" s="410"/>
      <c r="DS17" s="410"/>
      <c r="DT17" s="410">
        <f>1169400+147</f>
        <v>1169547</v>
      </c>
      <c r="DU17" s="410"/>
      <c r="DV17" s="410"/>
      <c r="DW17" s="410"/>
      <c r="DX17" s="410"/>
      <c r="DY17" s="410"/>
      <c r="DZ17" s="410"/>
      <c r="EA17" s="410"/>
      <c r="EB17" s="410"/>
      <c r="EC17" s="410">
        <v>6703</v>
      </c>
      <c r="ED17" s="410"/>
      <c r="EE17" s="410"/>
      <c r="EF17" s="410"/>
      <c r="EG17" s="410"/>
      <c r="EH17" s="410"/>
      <c r="EI17" s="410"/>
      <c r="EJ17" s="410"/>
      <c r="EK17" s="411"/>
    </row>
    <row r="18" spans="1:141" s="104" customFormat="1" ht="12.75" customHeight="1" x14ac:dyDescent="0.2">
      <c r="A18" s="278" t="s">
        <v>282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182" t="s">
        <v>286</v>
      </c>
      <c r="AB18" s="183"/>
      <c r="AC18" s="183"/>
      <c r="AD18" s="183"/>
      <c r="AE18" s="183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1"/>
    </row>
    <row r="19" spans="1:141" s="104" customFormat="1" ht="12.75" customHeight="1" x14ac:dyDescent="0.2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182"/>
      <c r="AB19" s="183"/>
      <c r="AC19" s="183"/>
      <c r="AD19" s="183"/>
      <c r="AE19" s="183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1"/>
    </row>
    <row r="20" spans="1:141" s="104" customFormat="1" ht="12.75" customHeight="1" x14ac:dyDescent="0.2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182"/>
      <c r="AB20" s="183"/>
      <c r="AC20" s="183"/>
      <c r="AD20" s="183"/>
      <c r="AE20" s="183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1"/>
    </row>
    <row r="21" spans="1:141" s="104" customFormat="1" ht="12.75" customHeight="1" x14ac:dyDescent="0.2">
      <c r="A21" s="266" t="s">
        <v>284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182" t="s">
        <v>174</v>
      </c>
      <c r="AB21" s="183"/>
      <c r="AC21" s="183"/>
      <c r="AD21" s="183"/>
      <c r="AE21" s="183"/>
      <c r="AF21" s="410">
        <v>46246</v>
      </c>
      <c r="AG21" s="410"/>
      <c r="AH21" s="410"/>
      <c r="AI21" s="410"/>
      <c r="AJ21" s="410"/>
      <c r="AK21" s="410"/>
      <c r="AL21" s="410"/>
      <c r="AM21" s="410"/>
      <c r="AN21" s="410"/>
      <c r="AO21" s="410"/>
      <c r="AP21" s="410">
        <v>0</v>
      </c>
      <c r="AQ21" s="410"/>
      <c r="AR21" s="410"/>
      <c r="AS21" s="410"/>
      <c r="AT21" s="410"/>
      <c r="AU21" s="410"/>
      <c r="AV21" s="410"/>
      <c r="AW21" s="410"/>
      <c r="AX21" s="410"/>
      <c r="AY21" s="410">
        <v>0</v>
      </c>
      <c r="AZ21" s="410"/>
      <c r="BA21" s="410"/>
      <c r="BB21" s="410"/>
      <c r="BC21" s="410"/>
      <c r="BD21" s="410"/>
      <c r="BE21" s="410"/>
      <c r="BF21" s="410"/>
      <c r="BG21" s="410"/>
      <c r="BH21" s="410">
        <v>0</v>
      </c>
      <c r="BI21" s="410"/>
      <c r="BJ21" s="410"/>
      <c r="BK21" s="410"/>
      <c r="BL21" s="410"/>
      <c r="BM21" s="410"/>
      <c r="BN21" s="410"/>
      <c r="BO21" s="410"/>
      <c r="BP21" s="410"/>
      <c r="BQ21" s="410">
        <v>2180381</v>
      </c>
      <c r="BR21" s="410"/>
      <c r="BS21" s="410"/>
      <c r="BT21" s="410"/>
      <c r="BU21" s="410"/>
      <c r="BV21" s="410"/>
      <c r="BW21" s="410"/>
      <c r="BX21" s="410"/>
      <c r="BY21" s="410"/>
      <c r="BZ21" s="410">
        <v>0</v>
      </c>
      <c r="CA21" s="410"/>
      <c r="CB21" s="410"/>
      <c r="CC21" s="410"/>
      <c r="CD21" s="410"/>
      <c r="CE21" s="410"/>
      <c r="CF21" s="410"/>
      <c r="CG21" s="410"/>
      <c r="CH21" s="410"/>
      <c r="CI21" s="410">
        <v>0</v>
      </c>
      <c r="CJ21" s="410"/>
      <c r="CK21" s="410"/>
      <c r="CL21" s="410"/>
      <c r="CM21" s="410"/>
      <c r="CN21" s="410"/>
      <c r="CO21" s="410"/>
      <c r="CP21" s="410"/>
      <c r="CQ21" s="410"/>
      <c r="CR21" s="410"/>
      <c r="CS21" s="410">
        <v>0</v>
      </c>
      <c r="CT21" s="410"/>
      <c r="CU21" s="410"/>
      <c r="CV21" s="410"/>
      <c r="CW21" s="410"/>
      <c r="CX21" s="410"/>
      <c r="CY21" s="410"/>
      <c r="CZ21" s="410"/>
      <c r="DA21" s="410"/>
      <c r="DB21" s="410">
        <v>0</v>
      </c>
      <c r="DC21" s="410"/>
      <c r="DD21" s="410"/>
      <c r="DE21" s="410"/>
      <c r="DF21" s="410"/>
      <c r="DG21" s="410"/>
      <c r="DH21" s="410"/>
      <c r="DI21" s="410"/>
      <c r="DJ21" s="410"/>
      <c r="DK21" s="410">
        <v>0</v>
      </c>
      <c r="DL21" s="410"/>
      <c r="DM21" s="410"/>
      <c r="DN21" s="410"/>
      <c r="DO21" s="410"/>
      <c r="DP21" s="410"/>
      <c r="DQ21" s="410"/>
      <c r="DR21" s="410"/>
      <c r="DS21" s="410"/>
      <c r="DT21" s="410">
        <v>0</v>
      </c>
      <c r="DU21" s="410"/>
      <c r="DV21" s="410"/>
      <c r="DW21" s="410"/>
      <c r="DX21" s="410"/>
      <c r="DY21" s="410"/>
      <c r="DZ21" s="410"/>
      <c r="EA21" s="410"/>
      <c r="EB21" s="410"/>
      <c r="EC21" s="410">
        <v>0</v>
      </c>
      <c r="ED21" s="410"/>
      <c r="EE21" s="410"/>
      <c r="EF21" s="410"/>
      <c r="EG21" s="410"/>
      <c r="EH21" s="410"/>
      <c r="EI21" s="410"/>
      <c r="EJ21" s="410"/>
      <c r="EK21" s="411"/>
    </row>
    <row r="22" spans="1:141" s="104" customFormat="1" ht="12.75" customHeight="1" x14ac:dyDescent="0.2">
      <c r="A22" s="222" t="s">
        <v>881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182"/>
      <c r="AB22" s="183"/>
      <c r="AC22" s="183"/>
      <c r="AD22" s="183"/>
      <c r="AE22" s="183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1"/>
    </row>
    <row r="23" spans="1:141" s="104" customFormat="1" ht="12.75" customHeight="1" x14ac:dyDescent="0.2">
      <c r="A23" s="278" t="s">
        <v>282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182" t="s">
        <v>427</v>
      </c>
      <c r="AB23" s="183"/>
      <c r="AC23" s="183"/>
      <c r="AD23" s="183"/>
      <c r="AE23" s="183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1"/>
    </row>
    <row r="24" spans="1:141" s="104" customFormat="1" ht="12.75" customHeight="1" x14ac:dyDescent="0.2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182"/>
      <c r="AB24" s="183"/>
      <c r="AC24" s="183"/>
      <c r="AD24" s="183"/>
      <c r="AE24" s="183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1"/>
    </row>
    <row r="25" spans="1:141" s="104" customFormat="1" ht="12.75" customHeight="1" x14ac:dyDescent="0.2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182"/>
      <c r="AB25" s="183"/>
      <c r="AC25" s="183"/>
      <c r="AD25" s="183"/>
      <c r="AE25" s="183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1"/>
    </row>
    <row r="26" spans="1:141" s="104" customFormat="1" ht="12.75" customHeight="1" thickBot="1" x14ac:dyDescent="0.25">
      <c r="A26" s="305" t="s">
        <v>42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45" t="s">
        <v>46</v>
      </c>
      <c r="AB26" s="346"/>
      <c r="AC26" s="346"/>
      <c r="AD26" s="346"/>
      <c r="AE26" s="346"/>
      <c r="AF26" s="407">
        <f>AF13+AF17+AF21</f>
        <v>8625635</v>
      </c>
      <c r="AG26" s="407"/>
      <c r="AH26" s="407"/>
      <c r="AI26" s="407"/>
      <c r="AJ26" s="407"/>
      <c r="AK26" s="407"/>
      <c r="AL26" s="407"/>
      <c r="AM26" s="407"/>
      <c r="AN26" s="407"/>
      <c r="AO26" s="407"/>
      <c r="AP26" s="407">
        <f>AP13+AP17+AP21</f>
        <v>3679718</v>
      </c>
      <c r="AQ26" s="407"/>
      <c r="AR26" s="407"/>
      <c r="AS26" s="407"/>
      <c r="AT26" s="407"/>
      <c r="AU26" s="407"/>
      <c r="AV26" s="407"/>
      <c r="AW26" s="407"/>
      <c r="AX26" s="407"/>
      <c r="AY26" s="407">
        <f>AY13+AY17+AY21</f>
        <v>0</v>
      </c>
      <c r="AZ26" s="407"/>
      <c r="BA26" s="407"/>
      <c r="BB26" s="407"/>
      <c r="BC26" s="407"/>
      <c r="BD26" s="407"/>
      <c r="BE26" s="407"/>
      <c r="BF26" s="407"/>
      <c r="BG26" s="407"/>
      <c r="BH26" s="407">
        <f>BH13+BH17+BH21</f>
        <v>0</v>
      </c>
      <c r="BI26" s="407"/>
      <c r="BJ26" s="407"/>
      <c r="BK26" s="407"/>
      <c r="BL26" s="407"/>
      <c r="BM26" s="407"/>
      <c r="BN26" s="407"/>
      <c r="BO26" s="407"/>
      <c r="BP26" s="407"/>
      <c r="BQ26" s="407">
        <f>BQ13+BQ17+BQ21</f>
        <v>250030265</v>
      </c>
      <c r="BR26" s="407"/>
      <c r="BS26" s="407"/>
      <c r="BT26" s="407"/>
      <c r="BU26" s="407"/>
      <c r="BV26" s="407"/>
      <c r="BW26" s="407"/>
      <c r="BX26" s="407"/>
      <c r="BY26" s="407"/>
      <c r="BZ26" s="407">
        <v>0</v>
      </c>
      <c r="CA26" s="407"/>
      <c r="CB26" s="407"/>
      <c r="CC26" s="407"/>
      <c r="CD26" s="407"/>
      <c r="CE26" s="407"/>
      <c r="CF26" s="407"/>
      <c r="CG26" s="407"/>
      <c r="CH26" s="407"/>
      <c r="CI26" s="407">
        <f>CI13+CI17+CI21</f>
        <v>0</v>
      </c>
      <c r="CJ26" s="407"/>
      <c r="CK26" s="407"/>
      <c r="CL26" s="407"/>
      <c r="CM26" s="407"/>
      <c r="CN26" s="407"/>
      <c r="CO26" s="407"/>
      <c r="CP26" s="407"/>
      <c r="CQ26" s="407"/>
      <c r="CR26" s="407"/>
      <c r="CS26" s="407">
        <f>CS13+CS17+CS21</f>
        <v>75000</v>
      </c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>
        <f>DT13+DT17+DT21</f>
        <v>9885400</v>
      </c>
      <c r="DU26" s="407"/>
      <c r="DV26" s="407"/>
      <c r="DW26" s="407"/>
      <c r="DX26" s="407"/>
      <c r="DY26" s="407"/>
      <c r="DZ26" s="407"/>
      <c r="EA26" s="407"/>
      <c r="EB26" s="407"/>
      <c r="EC26" s="407">
        <f>EC13+EC17+EC21</f>
        <v>193050</v>
      </c>
      <c r="ED26" s="407"/>
      <c r="EE26" s="407"/>
      <c r="EF26" s="407"/>
      <c r="EG26" s="407"/>
      <c r="EH26" s="407"/>
      <c r="EI26" s="407"/>
      <c r="EJ26" s="407"/>
      <c r="EK26" s="408"/>
    </row>
    <row r="27" spans="1:141" s="23" customFormat="1" ht="8.25" x14ac:dyDescent="0.15"/>
    <row r="28" spans="1:141" s="104" customFormat="1" ht="12.75" customHeight="1" x14ac:dyDescent="0.2">
      <c r="A28" s="355" t="s">
        <v>248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216" t="s">
        <v>22</v>
      </c>
      <c r="AB28" s="355"/>
      <c r="AC28" s="355"/>
      <c r="AD28" s="355"/>
      <c r="AE28" s="213"/>
      <c r="AF28" s="420" t="s">
        <v>351</v>
      </c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</row>
    <row r="29" spans="1:141" s="104" customFormat="1" ht="12.75" customHeight="1" x14ac:dyDescent="0.2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230" t="s">
        <v>25</v>
      </c>
      <c r="AB29" s="353"/>
      <c r="AC29" s="353"/>
      <c r="AD29" s="353"/>
      <c r="AE29" s="235"/>
      <c r="AF29" s="318" t="s">
        <v>139</v>
      </c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</row>
    <row r="30" spans="1:141" s="104" customFormat="1" ht="12.75" customHeight="1" x14ac:dyDescent="0.2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230"/>
      <c r="AB30" s="353"/>
      <c r="AC30" s="353"/>
      <c r="AD30" s="353"/>
      <c r="AE30" s="235"/>
      <c r="AF30" s="218" t="s">
        <v>363</v>
      </c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6" t="s">
        <v>364</v>
      </c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5"/>
      <c r="DM30" s="355"/>
      <c r="DN30" s="355"/>
      <c r="DO30" s="355"/>
      <c r="DP30" s="355"/>
      <c r="DQ30" s="355"/>
      <c r="DR30" s="355"/>
      <c r="DS30" s="355"/>
      <c r="DT30" s="355"/>
      <c r="DU30" s="355"/>
      <c r="DV30" s="355"/>
      <c r="DW30" s="355"/>
      <c r="DX30" s="355"/>
      <c r="DY30" s="355"/>
      <c r="DZ30" s="355"/>
      <c r="EA30" s="355"/>
      <c r="EB30" s="355"/>
      <c r="EC30" s="355"/>
      <c r="ED30" s="355"/>
      <c r="EE30" s="355"/>
      <c r="EF30" s="355"/>
      <c r="EG30" s="355"/>
      <c r="EH30" s="355"/>
      <c r="EI30" s="355"/>
      <c r="EJ30" s="355"/>
      <c r="EK30" s="355"/>
    </row>
    <row r="31" spans="1:141" s="104" customFormat="1" ht="12.75" customHeight="1" x14ac:dyDescent="0.2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230"/>
      <c r="AB31" s="353"/>
      <c r="AC31" s="353"/>
      <c r="AD31" s="353"/>
      <c r="AE31" s="235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 t="s">
        <v>365</v>
      </c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4"/>
    </row>
    <row r="32" spans="1:141" s="104" customFormat="1" ht="12.75" customHeight="1" x14ac:dyDescent="0.2">
      <c r="A32" s="400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230"/>
      <c r="AB32" s="353"/>
      <c r="AC32" s="353"/>
      <c r="AD32" s="353"/>
      <c r="AE32" s="235"/>
      <c r="AF32" s="400" t="s">
        <v>354</v>
      </c>
      <c r="AG32" s="400"/>
      <c r="AH32" s="400"/>
      <c r="AI32" s="400"/>
      <c r="AJ32" s="400"/>
      <c r="AK32" s="400"/>
      <c r="AL32" s="400"/>
      <c r="AM32" s="400"/>
      <c r="AN32" s="400"/>
      <c r="AO32" s="400"/>
      <c r="AP32" s="230" t="s">
        <v>309</v>
      </c>
      <c r="AQ32" s="353"/>
      <c r="AR32" s="353"/>
      <c r="AS32" s="353"/>
      <c r="AT32" s="353"/>
      <c r="AU32" s="353"/>
      <c r="AV32" s="353"/>
      <c r="AW32" s="353"/>
      <c r="AX32" s="353"/>
      <c r="AY32" s="216" t="s">
        <v>307</v>
      </c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213"/>
      <c r="BQ32" s="400" t="s">
        <v>360</v>
      </c>
      <c r="BR32" s="400"/>
      <c r="BS32" s="400"/>
      <c r="BT32" s="400"/>
      <c r="BU32" s="400"/>
      <c r="BV32" s="400"/>
      <c r="BW32" s="400"/>
      <c r="BX32" s="400"/>
      <c r="BY32" s="400"/>
      <c r="BZ32" s="216" t="s">
        <v>309</v>
      </c>
      <c r="CA32" s="355"/>
      <c r="CB32" s="355"/>
      <c r="CC32" s="355"/>
      <c r="CD32" s="355"/>
      <c r="CE32" s="355"/>
      <c r="CF32" s="355"/>
      <c r="CG32" s="355"/>
      <c r="CH32" s="213"/>
      <c r="CI32" s="400" t="s">
        <v>354</v>
      </c>
      <c r="CJ32" s="400"/>
      <c r="CK32" s="400"/>
      <c r="CL32" s="400"/>
      <c r="CM32" s="400"/>
      <c r="CN32" s="400"/>
      <c r="CO32" s="400"/>
      <c r="CP32" s="400"/>
      <c r="CQ32" s="400"/>
      <c r="CR32" s="400"/>
      <c r="CS32" s="230" t="s">
        <v>309</v>
      </c>
      <c r="CT32" s="353"/>
      <c r="CU32" s="353"/>
      <c r="CV32" s="353"/>
      <c r="CW32" s="353"/>
      <c r="CX32" s="353"/>
      <c r="CY32" s="353"/>
      <c r="CZ32" s="353"/>
      <c r="DA32" s="353"/>
      <c r="DB32" s="216" t="s">
        <v>307</v>
      </c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/>
      <c r="DO32" s="355"/>
      <c r="DP32" s="355"/>
      <c r="DQ32" s="355"/>
      <c r="DR32" s="355"/>
      <c r="DS32" s="213"/>
      <c r="DT32" s="400" t="s">
        <v>360</v>
      </c>
      <c r="DU32" s="400"/>
      <c r="DV32" s="400"/>
      <c r="DW32" s="400"/>
      <c r="DX32" s="400"/>
      <c r="DY32" s="400"/>
      <c r="DZ32" s="400"/>
      <c r="EA32" s="400"/>
      <c r="EB32" s="400"/>
      <c r="EC32" s="216" t="s">
        <v>309</v>
      </c>
      <c r="ED32" s="355"/>
      <c r="EE32" s="355"/>
      <c r="EF32" s="355"/>
      <c r="EG32" s="355"/>
      <c r="EH32" s="355"/>
      <c r="EI32" s="355"/>
      <c r="EJ32" s="355"/>
      <c r="EK32" s="355"/>
    </row>
    <row r="33" spans="1:141" s="104" customFormat="1" ht="12.75" customHeight="1" x14ac:dyDescent="0.2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230"/>
      <c r="AB33" s="353"/>
      <c r="AC33" s="353"/>
      <c r="AD33" s="353"/>
      <c r="AE33" s="235"/>
      <c r="AF33" s="400" t="s">
        <v>355</v>
      </c>
      <c r="AG33" s="400"/>
      <c r="AH33" s="400"/>
      <c r="AI33" s="400"/>
      <c r="AJ33" s="400"/>
      <c r="AK33" s="400"/>
      <c r="AL33" s="400"/>
      <c r="AM33" s="400"/>
      <c r="AN33" s="400"/>
      <c r="AO33" s="400"/>
      <c r="AP33" s="230" t="s">
        <v>310</v>
      </c>
      <c r="AQ33" s="353"/>
      <c r="AR33" s="353"/>
      <c r="AS33" s="353"/>
      <c r="AT33" s="353"/>
      <c r="AU33" s="353"/>
      <c r="AV33" s="353"/>
      <c r="AW33" s="353"/>
      <c r="AX33" s="353"/>
      <c r="AY33" s="230" t="s">
        <v>370</v>
      </c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235"/>
      <c r="BQ33" s="400"/>
      <c r="BR33" s="400"/>
      <c r="BS33" s="400"/>
      <c r="BT33" s="400"/>
      <c r="BU33" s="400"/>
      <c r="BV33" s="400"/>
      <c r="BW33" s="400"/>
      <c r="BX33" s="400"/>
      <c r="BY33" s="400"/>
      <c r="BZ33" s="230" t="s">
        <v>310</v>
      </c>
      <c r="CA33" s="353"/>
      <c r="CB33" s="353"/>
      <c r="CC33" s="353"/>
      <c r="CD33" s="353"/>
      <c r="CE33" s="353"/>
      <c r="CF33" s="353"/>
      <c r="CG33" s="353"/>
      <c r="CH33" s="235"/>
      <c r="CI33" s="400" t="s">
        <v>355</v>
      </c>
      <c r="CJ33" s="400"/>
      <c r="CK33" s="400"/>
      <c r="CL33" s="400"/>
      <c r="CM33" s="400"/>
      <c r="CN33" s="400"/>
      <c r="CO33" s="400"/>
      <c r="CP33" s="400"/>
      <c r="CQ33" s="400"/>
      <c r="CR33" s="400"/>
      <c r="CS33" s="230" t="s">
        <v>310</v>
      </c>
      <c r="CT33" s="353"/>
      <c r="CU33" s="353"/>
      <c r="CV33" s="353"/>
      <c r="CW33" s="353"/>
      <c r="CX33" s="353"/>
      <c r="CY33" s="353"/>
      <c r="CZ33" s="353"/>
      <c r="DA33" s="353"/>
      <c r="DB33" s="230" t="s">
        <v>370</v>
      </c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235"/>
      <c r="DT33" s="400"/>
      <c r="DU33" s="400"/>
      <c r="DV33" s="400"/>
      <c r="DW33" s="400"/>
      <c r="DX33" s="400"/>
      <c r="DY33" s="400"/>
      <c r="DZ33" s="400"/>
      <c r="EA33" s="400"/>
      <c r="EB33" s="400"/>
      <c r="EC33" s="230" t="s">
        <v>310</v>
      </c>
      <c r="ED33" s="353"/>
      <c r="EE33" s="353"/>
      <c r="EF33" s="353"/>
      <c r="EG33" s="353"/>
      <c r="EH33" s="353"/>
      <c r="EI33" s="353"/>
      <c r="EJ33" s="353"/>
      <c r="EK33" s="353"/>
    </row>
    <row r="34" spans="1:141" s="104" customFormat="1" ht="12.75" customHeight="1" x14ac:dyDescent="0.2">
      <c r="A34" s="400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230"/>
      <c r="AB34" s="353"/>
      <c r="AC34" s="353"/>
      <c r="AD34" s="353"/>
      <c r="AE34" s="235"/>
      <c r="AF34" s="400" t="s">
        <v>356</v>
      </c>
      <c r="AG34" s="400"/>
      <c r="AH34" s="400"/>
      <c r="AI34" s="400"/>
      <c r="AJ34" s="400"/>
      <c r="AK34" s="400"/>
      <c r="AL34" s="400"/>
      <c r="AM34" s="400"/>
      <c r="AN34" s="400"/>
      <c r="AO34" s="400"/>
      <c r="AP34" s="230" t="s">
        <v>321</v>
      </c>
      <c r="AQ34" s="353"/>
      <c r="AR34" s="353"/>
      <c r="AS34" s="353"/>
      <c r="AT34" s="353"/>
      <c r="AU34" s="353"/>
      <c r="AV34" s="353"/>
      <c r="AW34" s="353"/>
      <c r="AX34" s="235"/>
      <c r="AY34" s="234" t="s">
        <v>139</v>
      </c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231"/>
      <c r="BQ34" s="400"/>
      <c r="BR34" s="400"/>
      <c r="BS34" s="400"/>
      <c r="BT34" s="400"/>
      <c r="BU34" s="400"/>
      <c r="BV34" s="400"/>
      <c r="BW34" s="400"/>
      <c r="BX34" s="400"/>
      <c r="BY34" s="400"/>
      <c r="BZ34" s="230" t="s">
        <v>361</v>
      </c>
      <c r="CA34" s="353"/>
      <c r="CB34" s="353"/>
      <c r="CC34" s="353"/>
      <c r="CD34" s="353"/>
      <c r="CE34" s="353"/>
      <c r="CF34" s="353"/>
      <c r="CG34" s="353"/>
      <c r="CH34" s="235"/>
      <c r="CI34" s="400" t="s">
        <v>356</v>
      </c>
      <c r="CJ34" s="400"/>
      <c r="CK34" s="400"/>
      <c r="CL34" s="400"/>
      <c r="CM34" s="400"/>
      <c r="CN34" s="400"/>
      <c r="CO34" s="400"/>
      <c r="CP34" s="400"/>
      <c r="CQ34" s="400"/>
      <c r="CR34" s="400"/>
      <c r="CS34" s="230" t="s">
        <v>321</v>
      </c>
      <c r="CT34" s="353"/>
      <c r="CU34" s="353"/>
      <c r="CV34" s="353"/>
      <c r="CW34" s="353"/>
      <c r="CX34" s="353"/>
      <c r="CY34" s="353"/>
      <c r="CZ34" s="353"/>
      <c r="DA34" s="235"/>
      <c r="DB34" s="234" t="s">
        <v>139</v>
      </c>
      <c r="DC34" s="354"/>
      <c r="DD34" s="354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  <c r="DQ34" s="354"/>
      <c r="DR34" s="354"/>
      <c r="DS34" s="231"/>
      <c r="DT34" s="400"/>
      <c r="DU34" s="400"/>
      <c r="DV34" s="400"/>
      <c r="DW34" s="400"/>
      <c r="DX34" s="400"/>
      <c r="DY34" s="400"/>
      <c r="DZ34" s="400"/>
      <c r="EA34" s="400"/>
      <c r="EB34" s="400"/>
      <c r="EC34" s="230" t="s">
        <v>361</v>
      </c>
      <c r="ED34" s="353"/>
      <c r="EE34" s="353"/>
      <c r="EF34" s="353"/>
      <c r="EG34" s="353"/>
      <c r="EH34" s="353"/>
      <c r="EI34" s="353"/>
      <c r="EJ34" s="353"/>
      <c r="EK34" s="353"/>
    </row>
    <row r="35" spans="1:141" s="104" customFormat="1" ht="12.75" customHeight="1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230"/>
      <c r="AB35" s="353"/>
      <c r="AC35" s="353"/>
      <c r="AD35" s="353"/>
      <c r="AE35" s="235"/>
      <c r="AF35" s="400" t="s">
        <v>357</v>
      </c>
      <c r="AG35" s="400"/>
      <c r="AH35" s="400"/>
      <c r="AI35" s="400"/>
      <c r="AJ35" s="400"/>
      <c r="AK35" s="400"/>
      <c r="AL35" s="400"/>
      <c r="AM35" s="400"/>
      <c r="AN35" s="400"/>
      <c r="AO35" s="400"/>
      <c r="AP35" s="230" t="s">
        <v>322</v>
      </c>
      <c r="AQ35" s="353"/>
      <c r="AR35" s="353"/>
      <c r="AS35" s="353"/>
      <c r="AT35" s="353"/>
      <c r="AU35" s="353"/>
      <c r="AV35" s="353"/>
      <c r="AW35" s="353"/>
      <c r="AX35" s="235"/>
      <c r="AY35" s="400" t="s">
        <v>323</v>
      </c>
      <c r="AZ35" s="400"/>
      <c r="BA35" s="400"/>
      <c r="BB35" s="400"/>
      <c r="BC35" s="400"/>
      <c r="BD35" s="400"/>
      <c r="BE35" s="400"/>
      <c r="BF35" s="400"/>
      <c r="BG35" s="400"/>
      <c r="BH35" s="230" t="s">
        <v>315</v>
      </c>
      <c r="BI35" s="353"/>
      <c r="BJ35" s="353"/>
      <c r="BK35" s="353"/>
      <c r="BL35" s="353"/>
      <c r="BM35" s="353"/>
      <c r="BN35" s="353"/>
      <c r="BO35" s="353"/>
      <c r="BP35" s="235"/>
      <c r="BQ35" s="400"/>
      <c r="BR35" s="400"/>
      <c r="BS35" s="400"/>
      <c r="BT35" s="400"/>
      <c r="BU35" s="400"/>
      <c r="BV35" s="400"/>
      <c r="BW35" s="400"/>
      <c r="BX35" s="400"/>
      <c r="BY35" s="400"/>
      <c r="BZ35" s="230" t="s">
        <v>362</v>
      </c>
      <c r="CA35" s="353"/>
      <c r="CB35" s="353"/>
      <c r="CC35" s="353"/>
      <c r="CD35" s="353"/>
      <c r="CE35" s="353"/>
      <c r="CF35" s="353"/>
      <c r="CG35" s="353"/>
      <c r="CH35" s="235"/>
      <c r="CI35" s="400" t="s">
        <v>357</v>
      </c>
      <c r="CJ35" s="400"/>
      <c r="CK35" s="400"/>
      <c r="CL35" s="400"/>
      <c r="CM35" s="400"/>
      <c r="CN35" s="400"/>
      <c r="CO35" s="400"/>
      <c r="CP35" s="400"/>
      <c r="CQ35" s="400"/>
      <c r="CR35" s="400"/>
      <c r="CS35" s="230" t="s">
        <v>322</v>
      </c>
      <c r="CT35" s="353"/>
      <c r="CU35" s="353"/>
      <c r="CV35" s="353"/>
      <c r="CW35" s="353"/>
      <c r="CX35" s="353"/>
      <c r="CY35" s="353"/>
      <c r="CZ35" s="353"/>
      <c r="DA35" s="235"/>
      <c r="DB35" s="400" t="s">
        <v>323</v>
      </c>
      <c r="DC35" s="400"/>
      <c r="DD35" s="400"/>
      <c r="DE35" s="400"/>
      <c r="DF35" s="400"/>
      <c r="DG35" s="400"/>
      <c r="DH35" s="400"/>
      <c r="DI35" s="400"/>
      <c r="DJ35" s="400"/>
      <c r="DK35" s="230" t="s">
        <v>315</v>
      </c>
      <c r="DL35" s="353"/>
      <c r="DM35" s="353"/>
      <c r="DN35" s="353"/>
      <c r="DO35" s="353"/>
      <c r="DP35" s="353"/>
      <c r="DQ35" s="353"/>
      <c r="DR35" s="353"/>
      <c r="DS35" s="235"/>
      <c r="DT35" s="400"/>
      <c r="DU35" s="400"/>
      <c r="DV35" s="400"/>
      <c r="DW35" s="400"/>
      <c r="DX35" s="400"/>
      <c r="DY35" s="400"/>
      <c r="DZ35" s="400"/>
      <c r="EA35" s="400"/>
      <c r="EB35" s="400"/>
      <c r="EC35" s="230" t="s">
        <v>362</v>
      </c>
      <c r="ED35" s="353"/>
      <c r="EE35" s="353"/>
      <c r="EF35" s="353"/>
      <c r="EG35" s="353"/>
      <c r="EH35" s="353"/>
      <c r="EI35" s="353"/>
      <c r="EJ35" s="353"/>
      <c r="EK35" s="353"/>
    </row>
    <row r="36" spans="1:141" s="104" customFormat="1" ht="12.75" customHeight="1" x14ac:dyDescent="0.2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230"/>
      <c r="AB36" s="353"/>
      <c r="AC36" s="353"/>
      <c r="AD36" s="353"/>
      <c r="AE36" s="235"/>
      <c r="AF36" s="400" t="s">
        <v>358</v>
      </c>
      <c r="AG36" s="400"/>
      <c r="AH36" s="400"/>
      <c r="AI36" s="400"/>
      <c r="AJ36" s="400"/>
      <c r="AK36" s="400"/>
      <c r="AL36" s="400"/>
      <c r="AM36" s="400"/>
      <c r="AN36" s="400"/>
      <c r="AO36" s="400"/>
      <c r="AP36" s="230"/>
      <c r="AQ36" s="353"/>
      <c r="AR36" s="353"/>
      <c r="AS36" s="353"/>
      <c r="AT36" s="353"/>
      <c r="AU36" s="353"/>
      <c r="AV36" s="353"/>
      <c r="AW36" s="353"/>
      <c r="AX36" s="235"/>
      <c r="AY36" s="400" t="s">
        <v>324</v>
      </c>
      <c r="AZ36" s="400"/>
      <c r="BA36" s="400"/>
      <c r="BB36" s="400"/>
      <c r="BC36" s="400"/>
      <c r="BD36" s="400"/>
      <c r="BE36" s="400"/>
      <c r="BF36" s="400"/>
      <c r="BG36" s="400"/>
      <c r="BH36" s="230" t="s">
        <v>366</v>
      </c>
      <c r="BI36" s="353"/>
      <c r="BJ36" s="353"/>
      <c r="BK36" s="353"/>
      <c r="BL36" s="353"/>
      <c r="BM36" s="353"/>
      <c r="BN36" s="353"/>
      <c r="BO36" s="353"/>
      <c r="BP36" s="235"/>
      <c r="BQ36" s="400"/>
      <c r="BR36" s="400"/>
      <c r="BS36" s="400"/>
      <c r="BT36" s="400"/>
      <c r="BU36" s="400"/>
      <c r="BV36" s="400"/>
      <c r="BW36" s="400"/>
      <c r="BX36" s="400"/>
      <c r="BY36" s="400"/>
      <c r="BZ36" s="230" t="s">
        <v>67</v>
      </c>
      <c r="CA36" s="353"/>
      <c r="CB36" s="353"/>
      <c r="CC36" s="353"/>
      <c r="CD36" s="353"/>
      <c r="CE36" s="353"/>
      <c r="CF36" s="353"/>
      <c r="CG36" s="353"/>
      <c r="CH36" s="235"/>
      <c r="CI36" s="400" t="s">
        <v>358</v>
      </c>
      <c r="CJ36" s="400"/>
      <c r="CK36" s="400"/>
      <c r="CL36" s="400"/>
      <c r="CM36" s="400"/>
      <c r="CN36" s="400"/>
      <c r="CO36" s="400"/>
      <c r="CP36" s="400"/>
      <c r="CQ36" s="400"/>
      <c r="CR36" s="400"/>
      <c r="CS36" s="230"/>
      <c r="CT36" s="353"/>
      <c r="CU36" s="353"/>
      <c r="CV36" s="353"/>
      <c r="CW36" s="353"/>
      <c r="CX36" s="353"/>
      <c r="CY36" s="353"/>
      <c r="CZ36" s="353"/>
      <c r="DA36" s="235"/>
      <c r="DB36" s="400" t="s">
        <v>324</v>
      </c>
      <c r="DC36" s="400"/>
      <c r="DD36" s="400"/>
      <c r="DE36" s="400"/>
      <c r="DF36" s="400"/>
      <c r="DG36" s="400"/>
      <c r="DH36" s="400"/>
      <c r="DI36" s="400"/>
      <c r="DJ36" s="400"/>
      <c r="DK36" s="230" t="s">
        <v>366</v>
      </c>
      <c r="DL36" s="353"/>
      <c r="DM36" s="353"/>
      <c r="DN36" s="353"/>
      <c r="DO36" s="353"/>
      <c r="DP36" s="353"/>
      <c r="DQ36" s="353"/>
      <c r="DR36" s="353"/>
      <c r="DS36" s="235"/>
      <c r="DT36" s="400"/>
      <c r="DU36" s="400"/>
      <c r="DV36" s="400"/>
      <c r="DW36" s="400"/>
      <c r="DX36" s="400"/>
      <c r="DY36" s="400"/>
      <c r="DZ36" s="400"/>
      <c r="EA36" s="400"/>
      <c r="EB36" s="400"/>
      <c r="EC36" s="230" t="s">
        <v>67</v>
      </c>
      <c r="ED36" s="353"/>
      <c r="EE36" s="353"/>
      <c r="EF36" s="353"/>
      <c r="EG36" s="353"/>
      <c r="EH36" s="353"/>
      <c r="EI36" s="353"/>
      <c r="EJ36" s="353"/>
      <c r="EK36" s="353"/>
    </row>
    <row r="37" spans="1:141" s="104" customFormat="1" ht="12.75" customHeight="1" x14ac:dyDescent="0.2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230"/>
      <c r="AB37" s="353"/>
      <c r="AC37" s="353"/>
      <c r="AD37" s="353"/>
      <c r="AE37" s="235"/>
      <c r="AF37" s="400" t="s">
        <v>359</v>
      </c>
      <c r="AG37" s="400"/>
      <c r="AH37" s="400"/>
      <c r="AI37" s="400"/>
      <c r="AJ37" s="400"/>
      <c r="AK37" s="400"/>
      <c r="AL37" s="400"/>
      <c r="AM37" s="400"/>
      <c r="AN37" s="400"/>
      <c r="AO37" s="400"/>
      <c r="AP37" s="230"/>
      <c r="AQ37" s="353"/>
      <c r="AR37" s="353"/>
      <c r="AS37" s="353"/>
      <c r="AT37" s="353"/>
      <c r="AU37" s="353"/>
      <c r="AV37" s="353"/>
      <c r="AW37" s="353"/>
      <c r="AX37" s="235"/>
      <c r="AY37" s="400"/>
      <c r="AZ37" s="400"/>
      <c r="BA37" s="400"/>
      <c r="BB37" s="400"/>
      <c r="BC37" s="400"/>
      <c r="BD37" s="400"/>
      <c r="BE37" s="400"/>
      <c r="BF37" s="400"/>
      <c r="BG37" s="400"/>
      <c r="BH37" s="230" t="s">
        <v>367</v>
      </c>
      <c r="BI37" s="353"/>
      <c r="BJ37" s="353"/>
      <c r="BK37" s="353"/>
      <c r="BL37" s="353"/>
      <c r="BM37" s="353"/>
      <c r="BN37" s="353"/>
      <c r="BO37" s="353"/>
      <c r="BP37" s="235"/>
      <c r="BQ37" s="400"/>
      <c r="BR37" s="400"/>
      <c r="BS37" s="400"/>
      <c r="BT37" s="400"/>
      <c r="BU37" s="400"/>
      <c r="BV37" s="400"/>
      <c r="BW37" s="400"/>
      <c r="BX37" s="400"/>
      <c r="BY37" s="400"/>
      <c r="BZ37" s="230"/>
      <c r="CA37" s="353"/>
      <c r="CB37" s="353"/>
      <c r="CC37" s="353"/>
      <c r="CD37" s="353"/>
      <c r="CE37" s="353"/>
      <c r="CF37" s="353"/>
      <c r="CG37" s="353"/>
      <c r="CH37" s="235"/>
      <c r="CI37" s="400" t="s">
        <v>359</v>
      </c>
      <c r="CJ37" s="400"/>
      <c r="CK37" s="400"/>
      <c r="CL37" s="400"/>
      <c r="CM37" s="400"/>
      <c r="CN37" s="400"/>
      <c r="CO37" s="400"/>
      <c r="CP37" s="400"/>
      <c r="CQ37" s="400"/>
      <c r="CR37" s="400"/>
      <c r="CS37" s="230"/>
      <c r="CT37" s="353"/>
      <c r="CU37" s="353"/>
      <c r="CV37" s="353"/>
      <c r="CW37" s="353"/>
      <c r="CX37" s="353"/>
      <c r="CY37" s="353"/>
      <c r="CZ37" s="353"/>
      <c r="DA37" s="235"/>
      <c r="DB37" s="400"/>
      <c r="DC37" s="400"/>
      <c r="DD37" s="400"/>
      <c r="DE37" s="400"/>
      <c r="DF37" s="400"/>
      <c r="DG37" s="400"/>
      <c r="DH37" s="400"/>
      <c r="DI37" s="400"/>
      <c r="DJ37" s="400"/>
      <c r="DK37" s="230" t="s">
        <v>367</v>
      </c>
      <c r="DL37" s="353"/>
      <c r="DM37" s="353"/>
      <c r="DN37" s="353"/>
      <c r="DO37" s="353"/>
      <c r="DP37" s="353"/>
      <c r="DQ37" s="353"/>
      <c r="DR37" s="353"/>
      <c r="DS37" s="235"/>
      <c r="DT37" s="400"/>
      <c r="DU37" s="400"/>
      <c r="DV37" s="400"/>
      <c r="DW37" s="400"/>
      <c r="DX37" s="400"/>
      <c r="DY37" s="400"/>
      <c r="DZ37" s="400"/>
      <c r="EA37" s="400"/>
      <c r="EB37" s="400"/>
      <c r="EC37" s="230"/>
      <c r="ED37" s="353"/>
      <c r="EE37" s="353"/>
      <c r="EF37" s="353"/>
      <c r="EG37" s="353"/>
      <c r="EH37" s="353"/>
      <c r="EI37" s="353"/>
      <c r="EJ37" s="353"/>
      <c r="EK37" s="353"/>
    </row>
    <row r="38" spans="1:141" s="104" customFormat="1" ht="12.75" customHeight="1" x14ac:dyDescent="0.2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230"/>
      <c r="AB38" s="353"/>
      <c r="AC38" s="353"/>
      <c r="AD38" s="353"/>
      <c r="AE38" s="235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230"/>
      <c r="AQ38" s="353"/>
      <c r="AR38" s="353"/>
      <c r="AS38" s="353"/>
      <c r="AT38" s="353"/>
      <c r="AU38" s="353"/>
      <c r="AV38" s="353"/>
      <c r="AW38" s="353"/>
      <c r="AX38" s="235"/>
      <c r="AY38" s="353"/>
      <c r="AZ38" s="353"/>
      <c r="BA38" s="353"/>
      <c r="BB38" s="353"/>
      <c r="BC38" s="353"/>
      <c r="BD38" s="353"/>
      <c r="BE38" s="353"/>
      <c r="BF38" s="353"/>
      <c r="BG38" s="353"/>
      <c r="BH38" s="230" t="s">
        <v>368</v>
      </c>
      <c r="BI38" s="353"/>
      <c r="BJ38" s="353"/>
      <c r="BK38" s="353"/>
      <c r="BL38" s="353"/>
      <c r="BM38" s="353"/>
      <c r="BN38" s="353"/>
      <c r="BO38" s="353"/>
      <c r="BP38" s="235"/>
      <c r="BQ38" s="353"/>
      <c r="BR38" s="353"/>
      <c r="BS38" s="353"/>
      <c r="BT38" s="353"/>
      <c r="BU38" s="353"/>
      <c r="BV38" s="353"/>
      <c r="BW38" s="353"/>
      <c r="BX38" s="353"/>
      <c r="BY38" s="353"/>
      <c r="BZ38" s="230"/>
      <c r="CA38" s="353"/>
      <c r="CB38" s="353"/>
      <c r="CC38" s="353"/>
      <c r="CD38" s="353"/>
      <c r="CE38" s="353"/>
      <c r="CF38" s="353"/>
      <c r="CG38" s="353"/>
      <c r="CH38" s="235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230"/>
      <c r="CT38" s="353"/>
      <c r="CU38" s="353"/>
      <c r="CV38" s="353"/>
      <c r="CW38" s="353"/>
      <c r="CX38" s="353"/>
      <c r="CY38" s="353"/>
      <c r="CZ38" s="353"/>
      <c r="DA38" s="235"/>
      <c r="DB38" s="353"/>
      <c r="DC38" s="353"/>
      <c r="DD38" s="353"/>
      <c r="DE38" s="353"/>
      <c r="DF38" s="353"/>
      <c r="DG38" s="353"/>
      <c r="DH38" s="353"/>
      <c r="DI38" s="353"/>
      <c r="DJ38" s="353"/>
      <c r="DK38" s="230" t="s">
        <v>368</v>
      </c>
      <c r="DL38" s="353"/>
      <c r="DM38" s="353"/>
      <c r="DN38" s="353"/>
      <c r="DO38" s="353"/>
      <c r="DP38" s="353"/>
      <c r="DQ38" s="353"/>
      <c r="DR38" s="353"/>
      <c r="DS38" s="235"/>
      <c r="DT38" s="353"/>
      <c r="DU38" s="353"/>
      <c r="DV38" s="353"/>
      <c r="DW38" s="353"/>
      <c r="DX38" s="353"/>
      <c r="DY38" s="353"/>
      <c r="DZ38" s="353"/>
      <c r="EA38" s="353"/>
      <c r="EB38" s="353"/>
      <c r="EC38" s="230"/>
      <c r="ED38" s="353"/>
      <c r="EE38" s="353"/>
      <c r="EF38" s="353"/>
      <c r="EG38" s="353"/>
      <c r="EH38" s="353"/>
      <c r="EI38" s="353"/>
      <c r="EJ38" s="353"/>
      <c r="EK38" s="353"/>
    </row>
    <row r="39" spans="1:141" s="104" customFormat="1" ht="12.75" customHeight="1" x14ac:dyDescent="0.2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230"/>
      <c r="AB39" s="353"/>
      <c r="AC39" s="353"/>
      <c r="AD39" s="353"/>
      <c r="AE39" s="235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230"/>
      <c r="AQ39" s="353"/>
      <c r="AR39" s="353"/>
      <c r="AS39" s="353"/>
      <c r="AT39" s="353"/>
      <c r="AU39" s="353"/>
      <c r="AV39" s="353"/>
      <c r="AW39" s="353"/>
      <c r="AX39" s="235"/>
      <c r="AY39" s="353"/>
      <c r="AZ39" s="353"/>
      <c r="BA39" s="353"/>
      <c r="BB39" s="353"/>
      <c r="BC39" s="353"/>
      <c r="BD39" s="353"/>
      <c r="BE39" s="353"/>
      <c r="BF39" s="353"/>
      <c r="BG39" s="353"/>
      <c r="BH39" s="230" t="s">
        <v>369</v>
      </c>
      <c r="BI39" s="353"/>
      <c r="BJ39" s="353"/>
      <c r="BK39" s="353"/>
      <c r="BL39" s="353"/>
      <c r="BM39" s="353"/>
      <c r="BN39" s="353"/>
      <c r="BO39" s="353"/>
      <c r="BP39" s="235"/>
      <c r="BQ39" s="353"/>
      <c r="BR39" s="353"/>
      <c r="BS39" s="353"/>
      <c r="BT39" s="353"/>
      <c r="BU39" s="353"/>
      <c r="BV39" s="353"/>
      <c r="BW39" s="353"/>
      <c r="BX39" s="353"/>
      <c r="BY39" s="353"/>
      <c r="BZ39" s="230"/>
      <c r="CA39" s="353"/>
      <c r="CB39" s="353"/>
      <c r="CC39" s="353"/>
      <c r="CD39" s="353"/>
      <c r="CE39" s="353"/>
      <c r="CF39" s="353"/>
      <c r="CG39" s="353"/>
      <c r="CH39" s="235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230"/>
      <c r="CT39" s="353"/>
      <c r="CU39" s="353"/>
      <c r="CV39" s="353"/>
      <c r="CW39" s="353"/>
      <c r="CX39" s="353"/>
      <c r="CY39" s="353"/>
      <c r="CZ39" s="353"/>
      <c r="DA39" s="235"/>
      <c r="DB39" s="353"/>
      <c r="DC39" s="353"/>
      <c r="DD39" s="353"/>
      <c r="DE39" s="353"/>
      <c r="DF39" s="353"/>
      <c r="DG39" s="353"/>
      <c r="DH39" s="353"/>
      <c r="DI39" s="353"/>
      <c r="DJ39" s="353"/>
      <c r="DK39" s="230" t="s">
        <v>369</v>
      </c>
      <c r="DL39" s="353"/>
      <c r="DM39" s="353"/>
      <c r="DN39" s="353"/>
      <c r="DO39" s="353"/>
      <c r="DP39" s="353"/>
      <c r="DQ39" s="353"/>
      <c r="DR39" s="353"/>
      <c r="DS39" s="235"/>
      <c r="DT39" s="353"/>
      <c r="DU39" s="353"/>
      <c r="DV39" s="353"/>
      <c r="DW39" s="353"/>
      <c r="DX39" s="353"/>
      <c r="DY39" s="353"/>
      <c r="DZ39" s="353"/>
      <c r="EA39" s="353"/>
      <c r="EB39" s="353"/>
      <c r="EC39" s="234"/>
      <c r="ED39" s="354"/>
      <c r="EE39" s="354"/>
      <c r="EF39" s="354"/>
      <c r="EG39" s="354"/>
      <c r="EH39" s="354"/>
      <c r="EI39" s="354"/>
      <c r="EJ39" s="354"/>
      <c r="EK39" s="354"/>
    </row>
    <row r="40" spans="1:141" s="104" customFormat="1" ht="13.5" thickBot="1" x14ac:dyDescent="0.25">
      <c r="A40" s="243">
        <v>1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14">
        <v>2</v>
      </c>
      <c r="AB40" s="214"/>
      <c r="AC40" s="214"/>
      <c r="AD40" s="214"/>
      <c r="AE40" s="214"/>
      <c r="AF40" s="214">
        <v>29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>
        <v>30</v>
      </c>
      <c r="AQ40" s="214"/>
      <c r="AR40" s="214"/>
      <c r="AS40" s="214"/>
      <c r="AT40" s="214"/>
      <c r="AU40" s="214"/>
      <c r="AV40" s="214"/>
      <c r="AW40" s="214"/>
      <c r="AX40" s="214"/>
      <c r="AY40" s="214">
        <v>31</v>
      </c>
      <c r="AZ40" s="214"/>
      <c r="BA40" s="214"/>
      <c r="BB40" s="214"/>
      <c r="BC40" s="214"/>
      <c r="BD40" s="214"/>
      <c r="BE40" s="214"/>
      <c r="BF40" s="214"/>
      <c r="BG40" s="214"/>
      <c r="BH40" s="214">
        <v>32</v>
      </c>
      <c r="BI40" s="214"/>
      <c r="BJ40" s="214"/>
      <c r="BK40" s="214"/>
      <c r="BL40" s="214"/>
      <c r="BM40" s="214"/>
      <c r="BN40" s="214"/>
      <c r="BO40" s="214"/>
      <c r="BP40" s="214"/>
      <c r="BQ40" s="214">
        <v>33</v>
      </c>
      <c r="BR40" s="214"/>
      <c r="BS40" s="214"/>
      <c r="BT40" s="214"/>
      <c r="BU40" s="214"/>
      <c r="BV40" s="214"/>
      <c r="BW40" s="214"/>
      <c r="BX40" s="214"/>
      <c r="BY40" s="214"/>
      <c r="BZ40" s="214">
        <v>34</v>
      </c>
      <c r="CA40" s="214"/>
      <c r="CB40" s="214"/>
      <c r="CC40" s="214"/>
      <c r="CD40" s="214"/>
      <c r="CE40" s="214"/>
      <c r="CF40" s="214"/>
      <c r="CG40" s="214"/>
      <c r="CH40" s="214"/>
      <c r="CI40" s="214">
        <v>35</v>
      </c>
      <c r="CJ40" s="214"/>
      <c r="CK40" s="214"/>
      <c r="CL40" s="214"/>
      <c r="CM40" s="214"/>
      <c r="CN40" s="214"/>
      <c r="CO40" s="214"/>
      <c r="CP40" s="214"/>
      <c r="CQ40" s="214"/>
      <c r="CR40" s="214"/>
      <c r="CS40" s="214">
        <v>36</v>
      </c>
      <c r="CT40" s="214"/>
      <c r="CU40" s="214"/>
      <c r="CV40" s="214"/>
      <c r="CW40" s="214"/>
      <c r="CX40" s="214"/>
      <c r="CY40" s="214"/>
      <c r="CZ40" s="214"/>
      <c r="DA40" s="214"/>
      <c r="DB40" s="214">
        <v>37</v>
      </c>
      <c r="DC40" s="214"/>
      <c r="DD40" s="214"/>
      <c r="DE40" s="214"/>
      <c r="DF40" s="214"/>
      <c r="DG40" s="214"/>
      <c r="DH40" s="214"/>
      <c r="DI40" s="214"/>
      <c r="DJ40" s="214"/>
      <c r="DK40" s="214">
        <v>38</v>
      </c>
      <c r="DL40" s="214"/>
      <c r="DM40" s="214"/>
      <c r="DN40" s="214"/>
      <c r="DO40" s="214"/>
      <c r="DP40" s="214"/>
      <c r="DQ40" s="214"/>
      <c r="DR40" s="214"/>
      <c r="DS40" s="214"/>
      <c r="DT40" s="214">
        <v>39</v>
      </c>
      <c r="DU40" s="214"/>
      <c r="DV40" s="214"/>
      <c r="DW40" s="214"/>
      <c r="DX40" s="214"/>
      <c r="DY40" s="214"/>
      <c r="DZ40" s="214"/>
      <c r="EA40" s="214"/>
      <c r="EB40" s="214"/>
      <c r="EC40" s="214">
        <v>40</v>
      </c>
      <c r="ED40" s="214"/>
      <c r="EE40" s="214"/>
      <c r="EF40" s="214"/>
      <c r="EG40" s="214"/>
      <c r="EH40" s="214"/>
      <c r="EI40" s="214"/>
      <c r="EJ40" s="214"/>
      <c r="EK40" s="216"/>
    </row>
    <row r="41" spans="1:141" s="104" customFormat="1" ht="12.75" customHeight="1" x14ac:dyDescent="0.2">
      <c r="A41" s="310" t="s">
        <v>879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206" t="s">
        <v>44</v>
      </c>
      <c r="AB41" s="207"/>
      <c r="AC41" s="207"/>
      <c r="AD41" s="207"/>
      <c r="AE41" s="207"/>
      <c r="AF41" s="349">
        <v>0</v>
      </c>
      <c r="AG41" s="349"/>
      <c r="AH41" s="349"/>
      <c r="AI41" s="349"/>
      <c r="AJ41" s="349"/>
      <c r="AK41" s="349"/>
      <c r="AL41" s="349"/>
      <c r="AM41" s="349"/>
      <c r="AN41" s="349"/>
      <c r="AO41" s="349"/>
      <c r="AP41" s="349">
        <v>0</v>
      </c>
      <c r="AQ41" s="349"/>
      <c r="AR41" s="349"/>
      <c r="AS41" s="349"/>
      <c r="AT41" s="349"/>
      <c r="AU41" s="349"/>
      <c r="AV41" s="349"/>
      <c r="AW41" s="349"/>
      <c r="AX41" s="349"/>
      <c r="AY41" s="349">
        <v>0</v>
      </c>
      <c r="AZ41" s="349"/>
      <c r="BA41" s="349"/>
      <c r="BB41" s="349"/>
      <c r="BC41" s="349"/>
      <c r="BD41" s="349"/>
      <c r="BE41" s="349"/>
      <c r="BF41" s="349"/>
      <c r="BG41" s="349"/>
      <c r="BH41" s="349">
        <v>0</v>
      </c>
      <c r="BI41" s="349"/>
      <c r="BJ41" s="349"/>
      <c r="BK41" s="349"/>
      <c r="BL41" s="349"/>
      <c r="BM41" s="349"/>
      <c r="BN41" s="349"/>
      <c r="BO41" s="349"/>
      <c r="BP41" s="349"/>
      <c r="BQ41" s="349">
        <v>0</v>
      </c>
      <c r="BR41" s="349"/>
      <c r="BS41" s="349"/>
      <c r="BT41" s="349"/>
      <c r="BU41" s="349"/>
      <c r="BV41" s="349"/>
      <c r="BW41" s="349"/>
      <c r="BX41" s="349"/>
      <c r="BY41" s="349"/>
      <c r="BZ41" s="349">
        <v>0</v>
      </c>
      <c r="CA41" s="349"/>
      <c r="CB41" s="349"/>
      <c r="CC41" s="349"/>
      <c r="CD41" s="349"/>
      <c r="CE41" s="349"/>
      <c r="CF41" s="349"/>
      <c r="CG41" s="349"/>
      <c r="CH41" s="349"/>
      <c r="CI41" s="349">
        <v>0</v>
      </c>
      <c r="CJ41" s="349"/>
      <c r="CK41" s="349"/>
      <c r="CL41" s="349"/>
      <c r="CM41" s="349"/>
      <c r="CN41" s="349"/>
      <c r="CO41" s="349"/>
      <c r="CP41" s="349"/>
      <c r="CQ41" s="349"/>
      <c r="CR41" s="349"/>
      <c r="CS41" s="349">
        <v>0</v>
      </c>
      <c r="CT41" s="349"/>
      <c r="CU41" s="349"/>
      <c r="CV41" s="349"/>
      <c r="CW41" s="349"/>
      <c r="CX41" s="349"/>
      <c r="CY41" s="349"/>
      <c r="CZ41" s="349"/>
      <c r="DA41" s="349"/>
      <c r="DB41" s="349">
        <v>0</v>
      </c>
      <c r="DC41" s="349"/>
      <c r="DD41" s="349"/>
      <c r="DE41" s="349"/>
      <c r="DF41" s="349"/>
      <c r="DG41" s="349"/>
      <c r="DH41" s="349"/>
      <c r="DI41" s="349"/>
      <c r="DJ41" s="349"/>
      <c r="DK41" s="349">
        <v>0</v>
      </c>
      <c r="DL41" s="349"/>
      <c r="DM41" s="349"/>
      <c r="DN41" s="349"/>
      <c r="DO41" s="349"/>
      <c r="DP41" s="349"/>
      <c r="DQ41" s="349"/>
      <c r="DR41" s="349"/>
      <c r="DS41" s="349"/>
      <c r="DT41" s="349">
        <v>0</v>
      </c>
      <c r="DU41" s="349"/>
      <c r="DV41" s="349"/>
      <c r="DW41" s="349"/>
      <c r="DX41" s="349"/>
      <c r="DY41" s="349"/>
      <c r="DZ41" s="349"/>
      <c r="EA41" s="349"/>
      <c r="EB41" s="349"/>
      <c r="EC41" s="349">
        <v>0</v>
      </c>
      <c r="ED41" s="349"/>
      <c r="EE41" s="349"/>
      <c r="EF41" s="349"/>
      <c r="EG41" s="349"/>
      <c r="EH41" s="349"/>
      <c r="EI41" s="349"/>
      <c r="EJ41" s="349"/>
      <c r="EK41" s="350"/>
    </row>
    <row r="42" spans="1:141" s="104" customFormat="1" ht="12.75" customHeight="1" x14ac:dyDescent="0.2">
      <c r="A42" s="278" t="s">
        <v>282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182" t="s">
        <v>287</v>
      </c>
      <c r="AB42" s="183"/>
      <c r="AC42" s="183"/>
      <c r="AD42" s="183"/>
      <c r="AE42" s="183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104" customFormat="1" ht="12.75" customHeight="1" x14ac:dyDescent="0.2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182"/>
      <c r="AB43" s="183"/>
      <c r="AC43" s="183"/>
      <c r="AD43" s="183"/>
      <c r="AE43" s="183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40"/>
    </row>
    <row r="44" spans="1:141" s="104" customFormat="1" ht="12.75" customHeight="1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182"/>
      <c r="AB44" s="183"/>
      <c r="AC44" s="183"/>
      <c r="AD44" s="183"/>
      <c r="AE44" s="183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40"/>
    </row>
    <row r="45" spans="1:141" s="104" customFormat="1" ht="12.75" customHeight="1" x14ac:dyDescent="0.2">
      <c r="A45" s="222" t="s">
        <v>880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182" t="s">
        <v>45</v>
      </c>
      <c r="AB45" s="183"/>
      <c r="AC45" s="183"/>
      <c r="AD45" s="183"/>
      <c r="AE45" s="183"/>
      <c r="AF45" s="418">
        <v>0</v>
      </c>
      <c r="AG45" s="418"/>
      <c r="AH45" s="418"/>
      <c r="AI45" s="418"/>
      <c r="AJ45" s="418"/>
      <c r="AK45" s="418"/>
      <c r="AL45" s="418"/>
      <c r="AM45" s="418"/>
      <c r="AN45" s="418"/>
      <c r="AO45" s="418"/>
      <c r="AP45" s="418">
        <v>0</v>
      </c>
      <c r="AQ45" s="418"/>
      <c r="AR45" s="418"/>
      <c r="AS45" s="418"/>
      <c r="AT45" s="418"/>
      <c r="AU45" s="418"/>
      <c r="AV45" s="418"/>
      <c r="AW45" s="418"/>
      <c r="AX45" s="418"/>
      <c r="AY45" s="418">
        <v>0</v>
      </c>
      <c r="AZ45" s="418"/>
      <c r="BA45" s="418"/>
      <c r="BB45" s="418"/>
      <c r="BC45" s="418"/>
      <c r="BD45" s="418"/>
      <c r="BE45" s="418"/>
      <c r="BF45" s="418"/>
      <c r="BG45" s="418"/>
      <c r="BH45" s="418">
        <v>0</v>
      </c>
      <c r="BI45" s="418"/>
      <c r="BJ45" s="418"/>
      <c r="BK45" s="418"/>
      <c r="BL45" s="418"/>
      <c r="BM45" s="418"/>
      <c r="BN45" s="418"/>
      <c r="BO45" s="418"/>
      <c r="BP45" s="418"/>
      <c r="BQ45" s="418">
        <v>0</v>
      </c>
      <c r="BR45" s="418"/>
      <c r="BS45" s="418"/>
      <c r="BT45" s="418"/>
      <c r="BU45" s="418"/>
      <c r="BV45" s="418"/>
      <c r="BW45" s="418"/>
      <c r="BX45" s="418"/>
      <c r="BY45" s="418"/>
      <c r="BZ45" s="418">
        <v>0</v>
      </c>
      <c r="CA45" s="418"/>
      <c r="CB45" s="418"/>
      <c r="CC45" s="418"/>
      <c r="CD45" s="418"/>
      <c r="CE45" s="418"/>
      <c r="CF45" s="418"/>
      <c r="CG45" s="418"/>
      <c r="CH45" s="418"/>
      <c r="CI45" s="418">
        <v>0</v>
      </c>
      <c r="CJ45" s="418"/>
      <c r="CK45" s="418"/>
      <c r="CL45" s="418"/>
      <c r="CM45" s="418"/>
      <c r="CN45" s="418"/>
      <c r="CO45" s="418"/>
      <c r="CP45" s="418"/>
      <c r="CQ45" s="418"/>
      <c r="CR45" s="418"/>
      <c r="CS45" s="418">
        <v>0</v>
      </c>
      <c r="CT45" s="418"/>
      <c r="CU45" s="418"/>
      <c r="CV45" s="418"/>
      <c r="CW45" s="418"/>
      <c r="CX45" s="418"/>
      <c r="CY45" s="418"/>
      <c r="CZ45" s="418"/>
      <c r="DA45" s="418"/>
      <c r="DB45" s="418">
        <v>0</v>
      </c>
      <c r="DC45" s="418"/>
      <c r="DD45" s="418"/>
      <c r="DE45" s="418"/>
      <c r="DF45" s="418"/>
      <c r="DG45" s="418"/>
      <c r="DH45" s="418"/>
      <c r="DI45" s="418"/>
      <c r="DJ45" s="418"/>
      <c r="DK45" s="418">
        <v>0</v>
      </c>
      <c r="DL45" s="418"/>
      <c r="DM45" s="418"/>
      <c r="DN45" s="418"/>
      <c r="DO45" s="418"/>
      <c r="DP45" s="418"/>
      <c r="DQ45" s="418"/>
      <c r="DR45" s="418"/>
      <c r="DS45" s="418"/>
      <c r="DT45" s="418">
        <v>0</v>
      </c>
      <c r="DU45" s="418"/>
      <c r="DV45" s="418"/>
      <c r="DW45" s="418"/>
      <c r="DX45" s="418"/>
      <c r="DY45" s="418"/>
      <c r="DZ45" s="418"/>
      <c r="EA45" s="418"/>
      <c r="EB45" s="418"/>
      <c r="EC45" s="418">
        <v>0</v>
      </c>
      <c r="ED45" s="418"/>
      <c r="EE45" s="418"/>
      <c r="EF45" s="418"/>
      <c r="EG45" s="418"/>
      <c r="EH45" s="418"/>
      <c r="EI45" s="418"/>
      <c r="EJ45" s="418"/>
      <c r="EK45" s="419"/>
    </row>
    <row r="46" spans="1:141" s="104" customFormat="1" ht="12.75" customHeight="1" x14ac:dyDescent="0.2">
      <c r="A46" s="278" t="s">
        <v>282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182" t="s">
        <v>286</v>
      </c>
      <c r="AB46" s="183"/>
      <c r="AC46" s="183"/>
      <c r="AD46" s="183"/>
      <c r="AE46" s="183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40"/>
    </row>
    <row r="47" spans="1:141" s="104" customFormat="1" ht="12.75" customHeight="1" x14ac:dyDescent="0.2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82"/>
      <c r="AB47" s="183"/>
      <c r="AC47" s="183"/>
      <c r="AD47" s="183"/>
      <c r="AE47" s="183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40"/>
    </row>
    <row r="48" spans="1:141" s="104" customFormat="1" ht="12.75" customHeight="1" x14ac:dyDescent="0.2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82"/>
      <c r="AB48" s="183"/>
      <c r="AC48" s="183"/>
      <c r="AD48" s="183"/>
      <c r="AE48" s="183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40"/>
    </row>
    <row r="49" spans="1:141" s="104" customFormat="1" ht="12.75" customHeight="1" x14ac:dyDescent="0.2">
      <c r="A49" s="266" t="s">
        <v>284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182" t="s">
        <v>174</v>
      </c>
      <c r="AB49" s="183"/>
      <c r="AC49" s="183"/>
      <c r="AD49" s="183"/>
      <c r="AE49" s="183"/>
      <c r="AF49" s="339">
        <v>0</v>
      </c>
      <c r="AG49" s="339"/>
      <c r="AH49" s="339"/>
      <c r="AI49" s="339"/>
      <c r="AJ49" s="339"/>
      <c r="AK49" s="339"/>
      <c r="AL49" s="339"/>
      <c r="AM49" s="339"/>
      <c r="AN49" s="339"/>
      <c r="AO49" s="339"/>
      <c r="AP49" s="339">
        <v>0</v>
      </c>
      <c r="AQ49" s="339"/>
      <c r="AR49" s="339"/>
      <c r="AS49" s="339"/>
      <c r="AT49" s="339"/>
      <c r="AU49" s="339"/>
      <c r="AV49" s="339"/>
      <c r="AW49" s="339"/>
      <c r="AX49" s="339"/>
      <c r="AY49" s="339">
        <v>0</v>
      </c>
      <c r="AZ49" s="339"/>
      <c r="BA49" s="339"/>
      <c r="BB49" s="339"/>
      <c r="BC49" s="339"/>
      <c r="BD49" s="339"/>
      <c r="BE49" s="339"/>
      <c r="BF49" s="339"/>
      <c r="BG49" s="339"/>
      <c r="BH49" s="339">
        <v>0</v>
      </c>
      <c r="BI49" s="339"/>
      <c r="BJ49" s="339"/>
      <c r="BK49" s="339"/>
      <c r="BL49" s="339"/>
      <c r="BM49" s="339"/>
      <c r="BN49" s="339"/>
      <c r="BO49" s="339"/>
      <c r="BP49" s="339"/>
      <c r="BQ49" s="339">
        <v>0</v>
      </c>
      <c r="BR49" s="339"/>
      <c r="BS49" s="339"/>
      <c r="BT49" s="339"/>
      <c r="BU49" s="339"/>
      <c r="BV49" s="339"/>
      <c r="BW49" s="339"/>
      <c r="BX49" s="339"/>
      <c r="BY49" s="339"/>
      <c r="BZ49" s="339">
        <v>0</v>
      </c>
      <c r="CA49" s="339"/>
      <c r="CB49" s="339"/>
      <c r="CC49" s="339"/>
      <c r="CD49" s="339"/>
      <c r="CE49" s="339"/>
      <c r="CF49" s="339"/>
      <c r="CG49" s="339"/>
      <c r="CH49" s="339"/>
      <c r="CI49" s="339">
        <v>0</v>
      </c>
      <c r="CJ49" s="339"/>
      <c r="CK49" s="339"/>
      <c r="CL49" s="339"/>
      <c r="CM49" s="339"/>
      <c r="CN49" s="339"/>
      <c r="CO49" s="339"/>
      <c r="CP49" s="339"/>
      <c r="CQ49" s="339"/>
      <c r="CR49" s="339"/>
      <c r="CS49" s="339">
        <v>0</v>
      </c>
      <c r="CT49" s="339"/>
      <c r="CU49" s="339"/>
      <c r="CV49" s="339"/>
      <c r="CW49" s="339"/>
      <c r="CX49" s="339"/>
      <c r="CY49" s="339"/>
      <c r="CZ49" s="339"/>
      <c r="DA49" s="339"/>
      <c r="DB49" s="339">
        <v>0</v>
      </c>
      <c r="DC49" s="339"/>
      <c r="DD49" s="339"/>
      <c r="DE49" s="339"/>
      <c r="DF49" s="339"/>
      <c r="DG49" s="339"/>
      <c r="DH49" s="339"/>
      <c r="DI49" s="339"/>
      <c r="DJ49" s="339"/>
      <c r="DK49" s="339">
        <v>0</v>
      </c>
      <c r="DL49" s="339"/>
      <c r="DM49" s="339"/>
      <c r="DN49" s="339"/>
      <c r="DO49" s="339"/>
      <c r="DP49" s="339"/>
      <c r="DQ49" s="339"/>
      <c r="DR49" s="339"/>
      <c r="DS49" s="339"/>
      <c r="DT49" s="339">
        <v>0</v>
      </c>
      <c r="DU49" s="339"/>
      <c r="DV49" s="339"/>
      <c r="DW49" s="339"/>
      <c r="DX49" s="339"/>
      <c r="DY49" s="339"/>
      <c r="DZ49" s="339"/>
      <c r="EA49" s="339"/>
      <c r="EB49" s="339"/>
      <c r="EC49" s="339">
        <v>0</v>
      </c>
      <c r="ED49" s="339"/>
      <c r="EE49" s="339"/>
      <c r="EF49" s="339"/>
      <c r="EG49" s="339"/>
      <c r="EH49" s="339"/>
      <c r="EI49" s="339"/>
      <c r="EJ49" s="339"/>
      <c r="EK49" s="340"/>
    </row>
    <row r="50" spans="1:141" s="104" customFormat="1" ht="12.75" customHeight="1" x14ac:dyDescent="0.2">
      <c r="A50" s="222" t="s">
        <v>881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182"/>
      <c r="AB50" s="183"/>
      <c r="AC50" s="183"/>
      <c r="AD50" s="183"/>
      <c r="AE50" s="183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39"/>
      <c r="EJ50" s="339"/>
      <c r="EK50" s="340"/>
    </row>
    <row r="51" spans="1:141" s="104" customFormat="1" ht="12.75" customHeight="1" x14ac:dyDescent="0.2">
      <c r="A51" s="278" t="s">
        <v>282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182" t="s">
        <v>427</v>
      </c>
      <c r="AB51" s="183"/>
      <c r="AC51" s="183"/>
      <c r="AD51" s="183"/>
      <c r="AE51" s="183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40"/>
    </row>
    <row r="52" spans="1:141" s="104" customFormat="1" ht="12.75" customHeight="1" x14ac:dyDescent="0.2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182"/>
      <c r="AB52" s="183"/>
      <c r="AC52" s="183"/>
      <c r="AD52" s="183"/>
      <c r="AE52" s="183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40"/>
    </row>
    <row r="53" spans="1:141" s="104" customFormat="1" ht="12.75" customHeight="1" x14ac:dyDescent="0.2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182"/>
      <c r="AB53" s="183"/>
      <c r="AC53" s="183"/>
      <c r="AD53" s="183"/>
      <c r="AE53" s="183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40"/>
    </row>
    <row r="54" spans="1:141" s="104" customFormat="1" ht="12.75" customHeight="1" thickBot="1" x14ac:dyDescent="0.25">
      <c r="A54" s="305" t="s">
        <v>42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45" t="s">
        <v>46</v>
      </c>
      <c r="AB54" s="346"/>
      <c r="AC54" s="346"/>
      <c r="AD54" s="346"/>
      <c r="AE54" s="346"/>
      <c r="AF54" s="335">
        <v>0</v>
      </c>
      <c r="AG54" s="335"/>
      <c r="AH54" s="335"/>
      <c r="AI54" s="335"/>
      <c r="AJ54" s="335"/>
      <c r="AK54" s="335"/>
      <c r="AL54" s="335"/>
      <c r="AM54" s="335"/>
      <c r="AN54" s="335"/>
      <c r="AO54" s="335"/>
      <c r="AP54" s="335">
        <v>0</v>
      </c>
      <c r="AQ54" s="335"/>
      <c r="AR54" s="335"/>
      <c r="AS54" s="335"/>
      <c r="AT54" s="335"/>
      <c r="AU54" s="335"/>
      <c r="AV54" s="335"/>
      <c r="AW54" s="335"/>
      <c r="AX54" s="335"/>
      <c r="AY54" s="335">
        <v>0</v>
      </c>
      <c r="AZ54" s="335"/>
      <c r="BA54" s="335"/>
      <c r="BB54" s="335"/>
      <c r="BC54" s="335"/>
      <c r="BD54" s="335"/>
      <c r="BE54" s="335"/>
      <c r="BF54" s="335"/>
      <c r="BG54" s="335"/>
      <c r="BH54" s="335">
        <v>0</v>
      </c>
      <c r="BI54" s="335"/>
      <c r="BJ54" s="335"/>
      <c r="BK54" s="335"/>
      <c r="BL54" s="335"/>
      <c r="BM54" s="335"/>
      <c r="BN54" s="335"/>
      <c r="BO54" s="335"/>
      <c r="BP54" s="335"/>
      <c r="BQ54" s="335">
        <v>0</v>
      </c>
      <c r="BR54" s="335"/>
      <c r="BS54" s="335"/>
      <c r="BT54" s="335"/>
      <c r="BU54" s="335"/>
      <c r="BV54" s="335"/>
      <c r="BW54" s="335"/>
      <c r="BX54" s="335"/>
      <c r="BY54" s="335"/>
      <c r="BZ54" s="335">
        <v>0</v>
      </c>
      <c r="CA54" s="335"/>
      <c r="CB54" s="335"/>
      <c r="CC54" s="335"/>
      <c r="CD54" s="335"/>
      <c r="CE54" s="335"/>
      <c r="CF54" s="335"/>
      <c r="CG54" s="335"/>
      <c r="CH54" s="335"/>
      <c r="CI54" s="335">
        <v>0</v>
      </c>
      <c r="CJ54" s="335"/>
      <c r="CK54" s="335"/>
      <c r="CL54" s="335"/>
      <c r="CM54" s="335"/>
      <c r="CN54" s="335"/>
      <c r="CO54" s="335"/>
      <c r="CP54" s="335"/>
      <c r="CQ54" s="335"/>
      <c r="CR54" s="335"/>
      <c r="CS54" s="335">
        <v>0</v>
      </c>
      <c r="CT54" s="335"/>
      <c r="CU54" s="335"/>
      <c r="CV54" s="335"/>
      <c r="CW54" s="335"/>
      <c r="CX54" s="335"/>
      <c r="CY54" s="335"/>
      <c r="CZ54" s="335"/>
      <c r="DA54" s="335"/>
      <c r="DB54" s="335">
        <v>0</v>
      </c>
      <c r="DC54" s="335"/>
      <c r="DD54" s="335"/>
      <c r="DE54" s="335"/>
      <c r="DF54" s="335"/>
      <c r="DG54" s="335"/>
      <c r="DH54" s="335"/>
      <c r="DI54" s="335"/>
      <c r="DJ54" s="335"/>
      <c r="DK54" s="335">
        <v>0</v>
      </c>
      <c r="DL54" s="335"/>
      <c r="DM54" s="335"/>
      <c r="DN54" s="335"/>
      <c r="DO54" s="335"/>
      <c r="DP54" s="335"/>
      <c r="DQ54" s="335"/>
      <c r="DR54" s="335"/>
      <c r="DS54" s="335"/>
      <c r="DT54" s="335">
        <v>0</v>
      </c>
      <c r="DU54" s="335"/>
      <c r="DV54" s="335"/>
      <c r="DW54" s="335"/>
      <c r="DX54" s="335"/>
      <c r="DY54" s="335"/>
      <c r="DZ54" s="335"/>
      <c r="EA54" s="335"/>
      <c r="EB54" s="335"/>
      <c r="EC54" s="335">
        <v>0</v>
      </c>
      <c r="ED54" s="335"/>
      <c r="EE54" s="335"/>
      <c r="EF54" s="335"/>
      <c r="EG54" s="335"/>
      <c r="EH54" s="335"/>
      <c r="EI54" s="335"/>
      <c r="EJ54" s="335"/>
      <c r="EK54" s="336"/>
    </row>
    <row r="55" spans="1:141" s="23" customFormat="1" ht="8.25" x14ac:dyDescent="0.15"/>
    <row r="56" spans="1:141" s="104" customFormat="1" ht="12.75" x14ac:dyDescent="0.2">
      <c r="A56" s="102" t="s">
        <v>49</v>
      </c>
    </row>
    <row r="57" spans="1:141" s="104" customFormat="1" ht="12.75" x14ac:dyDescent="0.2">
      <c r="A57" s="102" t="s">
        <v>54</v>
      </c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</row>
    <row r="58" spans="1:141" s="101" customFormat="1" ht="10.5" x14ac:dyDescent="0.2">
      <c r="W58" s="211" t="s">
        <v>50</v>
      </c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G58" s="211" t="s">
        <v>51</v>
      </c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Q58" s="211" t="s">
        <v>52</v>
      </c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</row>
    <row r="59" spans="1:141" s="104" customFormat="1" ht="12.75" x14ac:dyDescent="0.2">
      <c r="A59" s="102" t="s">
        <v>53</v>
      </c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</row>
    <row r="60" spans="1:141" s="101" customFormat="1" ht="10.5" x14ac:dyDescent="0.2">
      <c r="W60" s="211" t="s">
        <v>50</v>
      </c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G60" s="211" t="s">
        <v>93</v>
      </c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Q60" s="211" t="s">
        <v>175</v>
      </c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</row>
    <row r="61" spans="1:141" s="104" customFormat="1" ht="12.75" x14ac:dyDescent="0.2">
      <c r="A61" s="99" t="s">
        <v>55</v>
      </c>
      <c r="B61" s="202"/>
      <c r="C61" s="202"/>
      <c r="D61" s="202"/>
      <c r="E61" s="102" t="s">
        <v>56</v>
      </c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209">
        <v>20</v>
      </c>
      <c r="S61" s="209"/>
      <c r="T61" s="209"/>
      <c r="U61" s="210"/>
      <c r="V61" s="210"/>
      <c r="W61" s="210"/>
      <c r="X61" s="102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0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371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26" customFormat="1" ht="12.75" x14ac:dyDescent="0.2">
      <c r="A4" s="29"/>
      <c r="BL4" s="24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29" t="s">
        <v>14</v>
      </c>
      <c r="DU4" s="24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26" customFormat="1" ht="12.75" x14ac:dyDescent="0.2">
      <c r="A5" s="29"/>
      <c r="DU5" s="24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82" customFormat="1" ht="12.75" x14ac:dyDescent="0.2">
      <c r="A6" s="81"/>
      <c r="DU6" s="79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82" customFormat="1" ht="12.75" x14ac:dyDescent="0.2">
      <c r="A7" s="81" t="s">
        <v>15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79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82" customFormat="1" ht="12.75" x14ac:dyDescent="0.2">
      <c r="A8" s="81" t="s">
        <v>16</v>
      </c>
      <c r="DU8" s="79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82" customFormat="1" ht="12.75" x14ac:dyDescent="0.2">
      <c r="A9" s="81" t="s">
        <v>17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79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82" customFormat="1" ht="12.75" x14ac:dyDescent="0.2">
      <c r="A10" s="81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79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82" customFormat="1" ht="12.75" x14ac:dyDescent="0.2">
      <c r="A11" s="81" t="s">
        <v>19</v>
      </c>
      <c r="DU11" s="79"/>
      <c r="DW11" s="182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4"/>
    </row>
    <row r="13" spans="1:141" s="26" customFormat="1" ht="12.75" customHeight="1" x14ac:dyDescent="0.2">
      <c r="A13" s="355" t="s">
        <v>372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67" t="s">
        <v>373</v>
      </c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6"/>
      <c r="BP13" s="356" t="s">
        <v>374</v>
      </c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216" t="s">
        <v>376</v>
      </c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213"/>
      <c r="DW13" s="355" t="s">
        <v>376</v>
      </c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</row>
    <row r="14" spans="1:141" s="26" customFormat="1" ht="12.75" customHeight="1" x14ac:dyDescent="0.2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230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235"/>
      <c r="BP14" s="353" t="s">
        <v>375</v>
      </c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216" t="s">
        <v>40</v>
      </c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213"/>
      <c r="CV14" s="216" t="s">
        <v>41</v>
      </c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213"/>
      <c r="DH14" s="399" t="s">
        <v>377</v>
      </c>
      <c r="DI14" s="396"/>
      <c r="DJ14" s="396"/>
      <c r="DK14" s="396"/>
      <c r="DL14" s="396"/>
      <c r="DM14" s="396"/>
      <c r="DN14" s="396"/>
      <c r="DO14" s="396"/>
      <c r="DP14" s="396"/>
      <c r="DQ14" s="396"/>
      <c r="DR14" s="396"/>
      <c r="DS14" s="396"/>
      <c r="DT14" s="396"/>
      <c r="DU14" s="396"/>
      <c r="DV14" s="397"/>
      <c r="DW14" s="353" t="s">
        <v>378</v>
      </c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</row>
    <row r="15" spans="1:141" s="26" customFormat="1" ht="12.75" customHeight="1" x14ac:dyDescent="0.2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23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231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23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231"/>
      <c r="CV15" s="23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231"/>
      <c r="DH15" s="23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231"/>
      <c r="DW15" s="179" t="s">
        <v>379</v>
      </c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</row>
    <row r="16" spans="1:141" s="26" customFormat="1" ht="13.5" thickBot="1" x14ac:dyDescent="0.25">
      <c r="A16" s="243">
        <v>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14">
        <v>2</v>
      </c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>
        <v>3</v>
      </c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>
        <v>4</v>
      </c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>
        <v>5</v>
      </c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>
        <v>6</v>
      </c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>
        <v>7</v>
      </c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6"/>
    </row>
    <row r="17" spans="1:141" s="26" customFormat="1" ht="15" customHeight="1" x14ac:dyDescent="0.2">
      <c r="A17" s="310" t="s">
        <v>380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428" t="s">
        <v>43</v>
      </c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 t="s">
        <v>43</v>
      </c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207" t="s">
        <v>43</v>
      </c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 t="s">
        <v>43</v>
      </c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427" t="s">
        <v>43</v>
      </c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 t="s">
        <v>43</v>
      </c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9"/>
    </row>
    <row r="18" spans="1:141" s="26" customFormat="1" ht="15" customHeight="1" x14ac:dyDescent="0.2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3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81"/>
    </row>
    <row r="19" spans="1:141" s="26" customFormat="1" ht="15" customHeight="1" x14ac:dyDescent="0.2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3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81"/>
    </row>
    <row r="20" spans="1:141" s="26" customFormat="1" ht="15" customHeight="1" x14ac:dyDescent="0.2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3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81"/>
    </row>
    <row r="21" spans="1:141" s="26" customFormat="1" ht="15" customHeight="1" x14ac:dyDescent="0.2">
      <c r="A21" s="426" t="s">
        <v>381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40"/>
    </row>
    <row r="22" spans="1:141" s="26" customFormat="1" ht="15" customHeight="1" x14ac:dyDescent="0.2">
      <c r="A22" s="310" t="s">
        <v>382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423" t="s">
        <v>43</v>
      </c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 t="s">
        <v>43</v>
      </c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183" t="s">
        <v>43</v>
      </c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 t="s">
        <v>43</v>
      </c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338" t="s">
        <v>43</v>
      </c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 t="s">
        <v>43</v>
      </c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424"/>
    </row>
    <row r="23" spans="1:141" s="26" customFormat="1" ht="15" customHeight="1" x14ac:dyDescent="0.2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42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26" customFormat="1" ht="15" customHeight="1" x14ac:dyDescent="0.2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42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26" customFormat="1" ht="15" customHeight="1" x14ac:dyDescent="0.2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42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26" customFormat="1" ht="15" customHeight="1" x14ac:dyDescent="0.2">
      <c r="A26" s="426" t="s">
        <v>381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26" customFormat="1" ht="15" customHeight="1" thickBot="1" x14ac:dyDescent="0.25">
      <c r="A27" s="305" t="s">
        <v>42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425" t="s">
        <v>43</v>
      </c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 t="s">
        <v>43</v>
      </c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186" t="s">
        <v>43</v>
      </c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 t="s">
        <v>43</v>
      </c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6"/>
    </row>
    <row r="30" spans="1:141" s="82" customFormat="1" ht="12.75" x14ac:dyDescent="0.2">
      <c r="A30" s="81" t="s">
        <v>49</v>
      </c>
    </row>
    <row r="31" spans="1:141" s="82" customFormat="1" ht="12.75" x14ac:dyDescent="0.2">
      <c r="A31" s="81" t="s">
        <v>54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</row>
    <row r="32" spans="1:141" s="80" customFormat="1" ht="10.5" x14ac:dyDescent="0.2">
      <c r="W32" s="211" t="s">
        <v>50</v>
      </c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G32" s="211" t="s">
        <v>52</v>
      </c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</row>
    <row r="33" spans="1:128" s="80" customFormat="1" ht="3" customHeight="1" x14ac:dyDescent="0.2"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</row>
    <row r="34" spans="1:128" s="82" customFormat="1" ht="12.75" x14ac:dyDescent="0.2">
      <c r="A34" s="81" t="s">
        <v>53</v>
      </c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</row>
    <row r="35" spans="1:128" s="80" customFormat="1" ht="10.5" x14ac:dyDescent="0.2">
      <c r="W35" s="211" t="s">
        <v>50</v>
      </c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G35" s="211" t="s">
        <v>175</v>
      </c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</row>
    <row r="36" spans="1:128" s="80" customFormat="1" ht="3" customHeight="1" x14ac:dyDescent="0.2"/>
    <row r="37" spans="1:128" s="82" customFormat="1" ht="12.75" x14ac:dyDescent="0.2">
      <c r="A37" s="79" t="s">
        <v>55</v>
      </c>
      <c r="B37" s="202"/>
      <c r="C37" s="202"/>
      <c r="D37" s="202"/>
      <c r="E37" s="81" t="s">
        <v>56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209">
        <v>20</v>
      </c>
      <c r="S37" s="209"/>
      <c r="T37" s="209"/>
      <c r="U37" s="210"/>
      <c r="V37" s="210"/>
      <c r="W37" s="210"/>
      <c r="X37" s="81" t="s">
        <v>14</v>
      </c>
    </row>
    <row r="38" spans="1:12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28" s="3" customFormat="1" ht="12" customHeight="1" x14ac:dyDescent="0.2">
      <c r="A39" s="20" t="s">
        <v>383</v>
      </c>
    </row>
    <row r="40" spans="1:128" s="3" customFormat="1" ht="12" customHeight="1" x14ac:dyDescent="0.2">
      <c r="A40" s="20" t="s">
        <v>384</v>
      </c>
    </row>
  </sheetData>
  <mergeCells count="130">
    <mergeCell ref="DH17:DV17"/>
    <mergeCell ref="DH15:DV15"/>
    <mergeCell ref="DW15:EK15"/>
    <mergeCell ref="A16:AN16"/>
    <mergeCell ref="AO16:BO16"/>
    <mergeCell ref="BP16:CI16"/>
    <mergeCell ref="BG35:CN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W31:BD31"/>
    <mergeCell ref="BG31:CN31"/>
    <mergeCell ref="W34:BD34"/>
    <mergeCell ref="BG34:CN34"/>
    <mergeCell ref="B37:D37"/>
    <mergeCell ref="G37:Q37"/>
    <mergeCell ref="R37:T37"/>
    <mergeCell ref="U37:W37"/>
    <mergeCell ref="AO26:BO26"/>
    <mergeCell ref="BP26:CI26"/>
    <mergeCell ref="CJ26:CU2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M85"/>
  <sheetViews>
    <sheetView zoomScaleNormal="100" workbookViewId="0">
      <selection sqref="A1:BM1"/>
    </sheetView>
  </sheetViews>
  <sheetFormatPr defaultColWidth="1.42578125" defaultRowHeight="15.75" x14ac:dyDescent="0.25"/>
  <cols>
    <col min="1" max="1" width="18.85546875" style="1" customWidth="1"/>
    <col min="2" max="2" width="21.28515625" style="1" customWidth="1"/>
    <col min="3" max="3" width="17.42578125" style="1" customWidth="1"/>
    <col min="4" max="17" width="1.42578125" style="1"/>
    <col min="18" max="18" width="8.7109375" style="1" customWidth="1"/>
    <col min="19" max="37" width="1.42578125" style="1"/>
    <col min="38" max="38" width="10.7109375" style="1" customWidth="1"/>
    <col min="39" max="39" width="12.140625" style="1" customWidth="1"/>
    <col min="40" max="54" width="1.42578125" style="1"/>
    <col min="55" max="55" width="10.28515625" style="1" customWidth="1"/>
    <col min="56" max="56" width="12.85546875" style="1" customWidth="1"/>
    <col min="57" max="57" width="13.140625" style="1" customWidth="1"/>
    <col min="58" max="16384" width="1.42578125" style="1"/>
  </cols>
  <sheetData>
    <row r="1" spans="1:65" x14ac:dyDescent="0.25">
      <c r="A1" s="204" t="s">
        <v>385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</row>
    <row r="2" spans="1:65" ht="15.75" customHeight="1" x14ac:dyDescent="0.25">
      <c r="A2" s="204" t="s">
        <v>386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</row>
    <row r="3" spans="1:65" ht="15.75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</row>
    <row r="4" spans="1:65" s="140" customFormat="1" ht="13.5" thickBot="1" x14ac:dyDescent="0.25">
      <c r="BF4" s="549">
        <v>44927</v>
      </c>
      <c r="BG4" s="205"/>
      <c r="BH4" s="205"/>
      <c r="BI4" s="205"/>
      <c r="BJ4" s="205"/>
      <c r="BK4" s="205"/>
      <c r="BL4" s="205"/>
      <c r="BM4" s="205"/>
    </row>
    <row r="5" spans="1:65" s="140" customFormat="1" ht="12.75" x14ac:dyDescent="0.2">
      <c r="A5" s="136"/>
      <c r="V5" s="126" t="s">
        <v>13</v>
      </c>
      <c r="W5" s="179" t="s">
        <v>1163</v>
      </c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209">
        <v>20</v>
      </c>
      <c r="AI5" s="209"/>
      <c r="AJ5" s="209"/>
      <c r="AK5" s="210" t="s">
        <v>1164</v>
      </c>
      <c r="AL5" s="210"/>
      <c r="BF5" s="207"/>
      <c r="BG5" s="207"/>
      <c r="BH5" s="207"/>
      <c r="BI5" s="207"/>
      <c r="BJ5" s="207"/>
      <c r="BK5" s="207"/>
      <c r="BL5" s="207"/>
      <c r="BM5" s="208"/>
    </row>
    <row r="6" spans="1:65" s="140" customFormat="1" ht="12.75" x14ac:dyDescent="0.2">
      <c r="A6" s="136"/>
      <c r="BF6" s="183"/>
      <c r="BG6" s="183"/>
      <c r="BH6" s="183"/>
      <c r="BI6" s="183"/>
      <c r="BJ6" s="183"/>
      <c r="BK6" s="183"/>
      <c r="BL6" s="183"/>
      <c r="BM6" s="184"/>
    </row>
    <row r="7" spans="1:65" s="140" customFormat="1" ht="12.75" x14ac:dyDescent="0.2">
      <c r="A7" s="136"/>
      <c r="BF7" s="183"/>
      <c r="BG7" s="183"/>
      <c r="BH7" s="183"/>
      <c r="BI7" s="183"/>
      <c r="BJ7" s="183"/>
      <c r="BK7" s="183"/>
      <c r="BL7" s="183"/>
      <c r="BM7" s="184"/>
    </row>
    <row r="8" spans="1:65" s="140" customFormat="1" ht="12.75" x14ac:dyDescent="0.2">
      <c r="A8" s="136" t="s">
        <v>15</v>
      </c>
      <c r="C8" s="179" t="s">
        <v>1291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F8" s="183"/>
      <c r="BG8" s="183"/>
      <c r="BH8" s="183"/>
      <c r="BI8" s="183"/>
      <c r="BJ8" s="183"/>
      <c r="BK8" s="183"/>
      <c r="BL8" s="183"/>
      <c r="BM8" s="184"/>
    </row>
    <row r="9" spans="1:65" s="140" customFormat="1" ht="12.75" x14ac:dyDescent="0.2">
      <c r="A9" s="136" t="s">
        <v>16</v>
      </c>
      <c r="BF9" s="183"/>
      <c r="BG9" s="183"/>
      <c r="BH9" s="183"/>
      <c r="BI9" s="183"/>
      <c r="BJ9" s="183"/>
      <c r="BK9" s="183"/>
      <c r="BL9" s="183"/>
      <c r="BM9" s="184"/>
    </row>
    <row r="10" spans="1:65" s="140" customFormat="1" ht="12.75" x14ac:dyDescent="0.2">
      <c r="A10" s="136" t="s">
        <v>17</v>
      </c>
      <c r="C10" s="179" t="s">
        <v>1342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F10" s="183"/>
      <c r="BG10" s="183"/>
      <c r="BH10" s="183"/>
      <c r="BI10" s="183"/>
      <c r="BJ10" s="183"/>
      <c r="BK10" s="183"/>
      <c r="BL10" s="183"/>
      <c r="BM10" s="184"/>
    </row>
    <row r="11" spans="1:65" s="140" customFormat="1" ht="12.75" x14ac:dyDescent="0.2">
      <c r="A11" s="136" t="s">
        <v>18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F11" s="183"/>
      <c r="BG11" s="183"/>
      <c r="BH11" s="183"/>
      <c r="BI11" s="183"/>
      <c r="BJ11" s="183"/>
      <c r="BK11" s="183"/>
      <c r="BL11" s="183"/>
      <c r="BM11" s="184"/>
    </row>
    <row r="12" spans="1:65" s="140" customFormat="1" ht="13.5" thickBot="1" x14ac:dyDescent="0.25">
      <c r="A12" s="136" t="s">
        <v>19</v>
      </c>
      <c r="BF12" s="186"/>
      <c r="BG12" s="186"/>
      <c r="BH12" s="186"/>
      <c r="BI12" s="186"/>
      <c r="BJ12" s="186"/>
      <c r="BK12" s="186"/>
      <c r="BL12" s="186"/>
      <c r="BM12" s="187"/>
    </row>
    <row r="14" spans="1:65" s="140" customFormat="1" ht="12.75" customHeight="1" x14ac:dyDescent="0.2">
      <c r="A14" s="145" t="s">
        <v>388</v>
      </c>
      <c r="B14" s="144" t="s">
        <v>387</v>
      </c>
      <c r="C14" s="144" t="s">
        <v>389</v>
      </c>
      <c r="D14" s="367" t="s">
        <v>24</v>
      </c>
      <c r="E14" s="368"/>
      <c r="F14" s="368"/>
      <c r="G14" s="368"/>
      <c r="H14" s="368"/>
      <c r="I14" s="366"/>
      <c r="J14" s="367" t="s">
        <v>901</v>
      </c>
      <c r="K14" s="368"/>
      <c r="L14" s="368"/>
      <c r="M14" s="368"/>
      <c r="N14" s="368"/>
      <c r="O14" s="368"/>
      <c r="P14" s="368"/>
      <c r="Q14" s="366"/>
      <c r="R14" s="128" t="s">
        <v>906</v>
      </c>
      <c r="S14" s="368" t="s">
        <v>392</v>
      </c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7" t="s">
        <v>22</v>
      </c>
      <c r="AH14" s="368"/>
      <c r="AI14" s="368"/>
      <c r="AJ14" s="368"/>
      <c r="AK14" s="366"/>
      <c r="AL14" s="368" t="s">
        <v>393</v>
      </c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6"/>
      <c r="BC14" s="367" t="s">
        <v>394</v>
      </c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</row>
    <row r="15" spans="1:65" s="140" customFormat="1" ht="12.75" customHeight="1" x14ac:dyDescent="0.2">
      <c r="B15" s="148"/>
      <c r="C15" s="148" t="s">
        <v>41</v>
      </c>
      <c r="D15" s="399" t="s">
        <v>390</v>
      </c>
      <c r="E15" s="396"/>
      <c r="F15" s="396"/>
      <c r="G15" s="396"/>
      <c r="H15" s="396"/>
      <c r="I15" s="397"/>
      <c r="J15" s="399" t="s">
        <v>458</v>
      </c>
      <c r="K15" s="396"/>
      <c r="L15" s="396"/>
      <c r="M15" s="396"/>
      <c r="N15" s="396"/>
      <c r="O15" s="396"/>
      <c r="P15" s="396"/>
      <c r="Q15" s="397"/>
      <c r="R15" s="149" t="s">
        <v>905</v>
      </c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399" t="s">
        <v>25</v>
      </c>
      <c r="AH15" s="396"/>
      <c r="AI15" s="396"/>
      <c r="AJ15" s="396"/>
      <c r="AK15" s="397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395"/>
      <c r="BC15" s="394" t="s">
        <v>395</v>
      </c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40" customFormat="1" ht="12.75" customHeight="1" x14ac:dyDescent="0.2">
      <c r="B16" s="148"/>
      <c r="C16" s="148"/>
      <c r="D16" s="399"/>
      <c r="E16" s="396"/>
      <c r="F16" s="396"/>
      <c r="G16" s="396"/>
      <c r="H16" s="396"/>
      <c r="I16" s="397"/>
      <c r="J16" s="399" t="s">
        <v>902</v>
      </c>
      <c r="K16" s="396"/>
      <c r="L16" s="396"/>
      <c r="M16" s="396"/>
      <c r="N16" s="396"/>
      <c r="O16" s="396"/>
      <c r="P16" s="396"/>
      <c r="Q16" s="397"/>
      <c r="R16" s="149" t="s">
        <v>391</v>
      </c>
      <c r="S16" s="368" t="s">
        <v>903</v>
      </c>
      <c r="T16" s="368"/>
      <c r="U16" s="368"/>
      <c r="V16" s="368"/>
      <c r="W16" s="368"/>
      <c r="X16" s="368"/>
      <c r="Y16" s="368"/>
      <c r="Z16" s="366"/>
      <c r="AA16" s="367" t="s">
        <v>30</v>
      </c>
      <c r="AB16" s="368"/>
      <c r="AC16" s="368"/>
      <c r="AD16" s="368"/>
      <c r="AE16" s="368"/>
      <c r="AF16" s="366"/>
      <c r="AG16" s="399"/>
      <c r="AH16" s="396"/>
      <c r="AI16" s="396"/>
      <c r="AJ16" s="396"/>
      <c r="AK16" s="397"/>
      <c r="AL16" s="128" t="s">
        <v>32</v>
      </c>
      <c r="AM16" s="421" t="s">
        <v>139</v>
      </c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128" t="s">
        <v>32</v>
      </c>
      <c r="BD16" s="421" t="s">
        <v>139</v>
      </c>
      <c r="BE16" s="421"/>
      <c r="BF16" s="421"/>
      <c r="BG16" s="421"/>
      <c r="BH16" s="421"/>
      <c r="BI16" s="421"/>
      <c r="BJ16" s="421"/>
      <c r="BK16" s="421"/>
      <c r="BL16" s="421"/>
      <c r="BM16" s="421"/>
    </row>
    <row r="17" spans="1:65" s="140" customFormat="1" ht="12.75" customHeight="1" x14ac:dyDescent="0.2">
      <c r="B17" s="148"/>
      <c r="C17" s="148"/>
      <c r="D17" s="399"/>
      <c r="E17" s="396"/>
      <c r="F17" s="396"/>
      <c r="G17" s="396"/>
      <c r="H17" s="396"/>
      <c r="I17" s="397"/>
      <c r="J17" s="399"/>
      <c r="K17" s="396"/>
      <c r="L17" s="396"/>
      <c r="M17" s="396"/>
      <c r="N17" s="396"/>
      <c r="O17" s="396"/>
      <c r="P17" s="396"/>
      <c r="Q17" s="397"/>
      <c r="R17" s="149"/>
      <c r="S17" s="396" t="s">
        <v>904</v>
      </c>
      <c r="T17" s="396"/>
      <c r="U17" s="396"/>
      <c r="V17" s="396"/>
      <c r="W17" s="396"/>
      <c r="X17" s="396"/>
      <c r="Y17" s="396"/>
      <c r="Z17" s="397"/>
      <c r="AA17" s="399" t="s">
        <v>31</v>
      </c>
      <c r="AB17" s="396"/>
      <c r="AC17" s="396"/>
      <c r="AD17" s="396"/>
      <c r="AE17" s="396"/>
      <c r="AF17" s="397"/>
      <c r="AG17" s="399"/>
      <c r="AH17" s="396"/>
      <c r="AI17" s="396"/>
      <c r="AJ17" s="396"/>
      <c r="AK17" s="397"/>
      <c r="AL17" s="149"/>
      <c r="AM17" s="368" t="s">
        <v>409</v>
      </c>
      <c r="AN17" s="368"/>
      <c r="AO17" s="368"/>
      <c r="AP17" s="368"/>
      <c r="AQ17" s="368"/>
      <c r="AR17" s="368"/>
      <c r="AS17" s="368"/>
      <c r="AT17" s="368"/>
      <c r="AU17" s="368"/>
      <c r="AV17" s="367" t="s">
        <v>407</v>
      </c>
      <c r="AW17" s="368"/>
      <c r="AX17" s="368"/>
      <c r="AY17" s="368"/>
      <c r="AZ17" s="368"/>
      <c r="BA17" s="368"/>
      <c r="BB17" s="366"/>
      <c r="BC17" s="149"/>
      <c r="BD17" s="145" t="s">
        <v>396</v>
      </c>
      <c r="BE17" s="144" t="s">
        <v>396</v>
      </c>
      <c r="BF17" s="344" t="s">
        <v>402</v>
      </c>
      <c r="BG17" s="344"/>
      <c r="BH17" s="344"/>
      <c r="BI17" s="344"/>
      <c r="BJ17" s="344"/>
      <c r="BK17" s="344"/>
      <c r="BL17" s="344"/>
      <c r="BM17" s="344"/>
    </row>
    <row r="18" spans="1:65" s="140" customFormat="1" ht="12.75" customHeight="1" x14ac:dyDescent="0.2">
      <c r="B18" s="148"/>
      <c r="C18" s="148"/>
      <c r="D18" s="399"/>
      <c r="E18" s="396"/>
      <c r="F18" s="396"/>
      <c r="G18" s="396"/>
      <c r="H18" s="396"/>
      <c r="I18" s="397"/>
      <c r="J18" s="399"/>
      <c r="K18" s="396"/>
      <c r="L18" s="396"/>
      <c r="M18" s="396"/>
      <c r="N18" s="396"/>
      <c r="O18" s="396"/>
      <c r="P18" s="396"/>
      <c r="Q18" s="397"/>
      <c r="R18" s="149"/>
      <c r="S18" s="396"/>
      <c r="T18" s="396"/>
      <c r="U18" s="396"/>
      <c r="V18" s="396"/>
      <c r="W18" s="396"/>
      <c r="X18" s="396"/>
      <c r="Y18" s="396"/>
      <c r="Z18" s="397"/>
      <c r="AA18" s="399"/>
      <c r="AB18" s="396"/>
      <c r="AC18" s="396"/>
      <c r="AD18" s="396"/>
      <c r="AE18" s="396"/>
      <c r="AF18" s="397"/>
      <c r="AG18" s="399"/>
      <c r="AH18" s="396"/>
      <c r="AI18" s="396"/>
      <c r="AJ18" s="396"/>
      <c r="AK18" s="397"/>
      <c r="AL18" s="149"/>
      <c r="AM18" s="179" t="s">
        <v>410</v>
      </c>
      <c r="AN18" s="179"/>
      <c r="AO18" s="179"/>
      <c r="AP18" s="179"/>
      <c r="AQ18" s="179"/>
      <c r="AR18" s="179"/>
      <c r="AS18" s="179"/>
      <c r="AT18" s="179"/>
      <c r="AU18" s="179"/>
      <c r="AV18" s="399" t="s">
        <v>408</v>
      </c>
      <c r="AW18" s="396"/>
      <c r="AX18" s="396"/>
      <c r="AY18" s="396"/>
      <c r="AZ18" s="396"/>
      <c r="BA18" s="396"/>
      <c r="BB18" s="397"/>
      <c r="BC18" s="149"/>
      <c r="BD18" s="147" t="s">
        <v>397</v>
      </c>
      <c r="BE18" s="148" t="s">
        <v>397</v>
      </c>
      <c r="BF18" s="344" t="s">
        <v>403</v>
      </c>
      <c r="BG18" s="344"/>
      <c r="BH18" s="344"/>
      <c r="BI18" s="344"/>
      <c r="BJ18" s="344"/>
      <c r="BK18" s="344"/>
      <c r="BL18" s="344"/>
      <c r="BM18" s="344"/>
    </row>
    <row r="19" spans="1:65" s="140" customFormat="1" ht="12.75" customHeight="1" x14ac:dyDescent="0.2">
      <c r="B19" s="148"/>
      <c r="C19" s="148"/>
      <c r="D19" s="399"/>
      <c r="E19" s="396"/>
      <c r="F19" s="396"/>
      <c r="G19" s="396"/>
      <c r="H19" s="396"/>
      <c r="I19" s="397"/>
      <c r="J19" s="399"/>
      <c r="K19" s="396"/>
      <c r="L19" s="396"/>
      <c r="M19" s="396"/>
      <c r="N19" s="396"/>
      <c r="O19" s="396"/>
      <c r="P19" s="396"/>
      <c r="Q19" s="397"/>
      <c r="R19" s="149"/>
      <c r="S19" s="396"/>
      <c r="T19" s="396"/>
      <c r="U19" s="396"/>
      <c r="V19" s="396"/>
      <c r="W19" s="396"/>
      <c r="X19" s="396"/>
      <c r="Y19" s="396"/>
      <c r="Z19" s="397"/>
      <c r="AA19" s="399"/>
      <c r="AB19" s="396"/>
      <c r="AC19" s="396"/>
      <c r="AD19" s="396"/>
      <c r="AE19" s="396"/>
      <c r="AF19" s="397"/>
      <c r="AG19" s="399"/>
      <c r="AH19" s="396"/>
      <c r="AI19" s="396"/>
      <c r="AJ19" s="396"/>
      <c r="AK19" s="397"/>
      <c r="AL19" s="149"/>
      <c r="AM19" s="145" t="s">
        <v>416</v>
      </c>
      <c r="AN19" s="367" t="s">
        <v>411</v>
      </c>
      <c r="AO19" s="368"/>
      <c r="AP19" s="368"/>
      <c r="AQ19" s="368"/>
      <c r="AR19" s="368"/>
      <c r="AS19" s="368"/>
      <c r="AT19" s="368"/>
      <c r="AU19" s="366"/>
      <c r="AV19" s="399"/>
      <c r="AW19" s="396"/>
      <c r="AX19" s="396"/>
      <c r="AY19" s="396"/>
      <c r="AZ19" s="396"/>
      <c r="BA19" s="396"/>
      <c r="BB19" s="397"/>
      <c r="BC19" s="149"/>
      <c r="BD19" s="147" t="s">
        <v>398</v>
      </c>
      <c r="BE19" s="148" t="s">
        <v>399</v>
      </c>
      <c r="BF19" s="344" t="s">
        <v>404</v>
      </c>
      <c r="BG19" s="344"/>
      <c r="BH19" s="344"/>
      <c r="BI19" s="344"/>
      <c r="BJ19" s="344"/>
      <c r="BK19" s="344"/>
      <c r="BL19" s="344"/>
      <c r="BM19" s="344"/>
    </row>
    <row r="20" spans="1:65" s="140" customFormat="1" ht="12.75" customHeight="1" x14ac:dyDescent="0.2">
      <c r="B20" s="148"/>
      <c r="C20" s="148"/>
      <c r="D20" s="399"/>
      <c r="E20" s="396"/>
      <c r="F20" s="396"/>
      <c r="G20" s="396"/>
      <c r="H20" s="396"/>
      <c r="I20" s="397"/>
      <c r="J20" s="399"/>
      <c r="K20" s="396"/>
      <c r="L20" s="396"/>
      <c r="M20" s="396"/>
      <c r="N20" s="396"/>
      <c r="O20" s="396"/>
      <c r="P20" s="396"/>
      <c r="Q20" s="397"/>
      <c r="R20" s="149"/>
      <c r="S20" s="396"/>
      <c r="T20" s="396"/>
      <c r="U20" s="396"/>
      <c r="V20" s="396"/>
      <c r="W20" s="396"/>
      <c r="X20" s="396"/>
      <c r="Y20" s="396"/>
      <c r="Z20" s="397"/>
      <c r="AA20" s="399"/>
      <c r="AB20" s="396"/>
      <c r="AC20" s="396"/>
      <c r="AD20" s="396"/>
      <c r="AE20" s="396"/>
      <c r="AF20" s="397"/>
      <c r="AG20" s="399"/>
      <c r="AH20" s="396"/>
      <c r="AI20" s="396"/>
      <c r="AJ20" s="396"/>
      <c r="AK20" s="397"/>
      <c r="AL20" s="149"/>
      <c r="AM20" s="147" t="s">
        <v>412</v>
      </c>
      <c r="AN20" s="399" t="s">
        <v>412</v>
      </c>
      <c r="AO20" s="396"/>
      <c r="AP20" s="396"/>
      <c r="AQ20" s="396"/>
      <c r="AR20" s="396"/>
      <c r="AS20" s="396"/>
      <c r="AT20" s="396"/>
      <c r="AU20" s="397"/>
      <c r="AV20" s="399"/>
      <c r="AW20" s="396"/>
      <c r="AX20" s="396"/>
      <c r="AY20" s="396"/>
      <c r="AZ20" s="396"/>
      <c r="BA20" s="396"/>
      <c r="BB20" s="397"/>
      <c r="BC20" s="149"/>
      <c r="BD20" s="147"/>
      <c r="BE20" s="148" t="s">
        <v>400</v>
      </c>
      <c r="BF20" s="344" t="s">
        <v>405</v>
      </c>
      <c r="BG20" s="344"/>
      <c r="BH20" s="344"/>
      <c r="BI20" s="344"/>
      <c r="BJ20" s="344"/>
      <c r="BK20" s="344"/>
      <c r="BL20" s="344"/>
      <c r="BM20" s="344"/>
    </row>
    <row r="21" spans="1:65" s="140" customFormat="1" ht="12.75" customHeight="1" x14ac:dyDescent="0.2">
      <c r="B21" s="148"/>
      <c r="C21" s="148"/>
      <c r="D21" s="399"/>
      <c r="E21" s="396"/>
      <c r="F21" s="396"/>
      <c r="G21" s="396"/>
      <c r="H21" s="396"/>
      <c r="I21" s="397"/>
      <c r="J21" s="399"/>
      <c r="K21" s="396"/>
      <c r="L21" s="396"/>
      <c r="M21" s="396"/>
      <c r="N21" s="396"/>
      <c r="O21" s="396"/>
      <c r="P21" s="396"/>
      <c r="Q21" s="397"/>
      <c r="R21" s="149"/>
      <c r="S21" s="396"/>
      <c r="T21" s="396"/>
      <c r="U21" s="396"/>
      <c r="V21" s="396"/>
      <c r="W21" s="396"/>
      <c r="X21" s="396"/>
      <c r="Y21" s="396"/>
      <c r="Z21" s="397"/>
      <c r="AA21" s="399"/>
      <c r="AB21" s="396"/>
      <c r="AC21" s="396"/>
      <c r="AD21" s="396"/>
      <c r="AE21" s="396"/>
      <c r="AF21" s="397"/>
      <c r="AG21" s="399"/>
      <c r="AH21" s="396"/>
      <c r="AI21" s="396"/>
      <c r="AJ21" s="396"/>
      <c r="AK21" s="397"/>
      <c r="AL21" s="149"/>
      <c r="AM21" s="147" t="s">
        <v>414</v>
      </c>
      <c r="AN21" s="399" t="s">
        <v>414</v>
      </c>
      <c r="AO21" s="396"/>
      <c r="AP21" s="396"/>
      <c r="AQ21" s="396"/>
      <c r="AR21" s="396"/>
      <c r="AS21" s="396"/>
      <c r="AT21" s="396"/>
      <c r="AU21" s="397"/>
      <c r="AV21" s="399"/>
      <c r="AW21" s="396"/>
      <c r="AX21" s="396"/>
      <c r="AY21" s="396"/>
      <c r="AZ21" s="396"/>
      <c r="BA21" s="396"/>
      <c r="BB21" s="397"/>
      <c r="BC21" s="149"/>
      <c r="BD21" s="147"/>
      <c r="BE21" s="148" t="s">
        <v>401</v>
      </c>
      <c r="BF21" s="344" t="s">
        <v>406</v>
      </c>
      <c r="BG21" s="344"/>
      <c r="BH21" s="344"/>
      <c r="BI21" s="344"/>
      <c r="BJ21" s="344"/>
      <c r="BK21" s="344"/>
      <c r="BL21" s="344"/>
      <c r="BM21" s="344"/>
    </row>
    <row r="22" spans="1:65" s="140" customFormat="1" ht="12.75" customHeight="1" x14ac:dyDescent="0.2">
      <c r="A22" s="147"/>
      <c r="B22" s="148"/>
      <c r="C22" s="148"/>
      <c r="D22" s="399"/>
      <c r="E22" s="396"/>
      <c r="F22" s="396"/>
      <c r="G22" s="396"/>
      <c r="H22" s="396"/>
      <c r="I22" s="397"/>
      <c r="J22" s="399"/>
      <c r="K22" s="396"/>
      <c r="L22" s="396"/>
      <c r="M22" s="396"/>
      <c r="N22" s="396"/>
      <c r="O22" s="396"/>
      <c r="P22" s="396"/>
      <c r="Q22" s="397"/>
      <c r="R22" s="149"/>
      <c r="S22" s="396"/>
      <c r="T22" s="396"/>
      <c r="U22" s="396"/>
      <c r="V22" s="396"/>
      <c r="W22" s="396"/>
      <c r="X22" s="396"/>
      <c r="Y22" s="396"/>
      <c r="Z22" s="397"/>
      <c r="AA22" s="399"/>
      <c r="AB22" s="396"/>
      <c r="AC22" s="396"/>
      <c r="AD22" s="396"/>
      <c r="AE22" s="396"/>
      <c r="AF22" s="397"/>
      <c r="AG22" s="399"/>
      <c r="AH22" s="396"/>
      <c r="AI22" s="396"/>
      <c r="AJ22" s="396"/>
      <c r="AK22" s="397"/>
      <c r="AL22" s="149"/>
      <c r="AM22" s="147" t="s">
        <v>415</v>
      </c>
      <c r="AN22" s="399" t="s">
        <v>415</v>
      </c>
      <c r="AO22" s="396"/>
      <c r="AP22" s="396"/>
      <c r="AQ22" s="396"/>
      <c r="AR22" s="396"/>
      <c r="AS22" s="396"/>
      <c r="AT22" s="396"/>
      <c r="AU22" s="397"/>
      <c r="AV22" s="399"/>
      <c r="AW22" s="396"/>
      <c r="AX22" s="396"/>
      <c r="AY22" s="396"/>
      <c r="AZ22" s="396"/>
      <c r="BA22" s="396"/>
      <c r="BB22" s="397"/>
      <c r="BC22" s="149"/>
      <c r="BD22" s="147"/>
      <c r="BE22" s="148"/>
      <c r="BF22" s="396"/>
      <c r="BG22" s="396"/>
      <c r="BH22" s="396"/>
      <c r="BI22" s="396"/>
      <c r="BJ22" s="396"/>
      <c r="BK22" s="396"/>
      <c r="BL22" s="396"/>
      <c r="BM22" s="396"/>
    </row>
    <row r="23" spans="1:65" s="140" customFormat="1" ht="12.75" customHeight="1" x14ac:dyDescent="0.2">
      <c r="A23" s="124"/>
      <c r="B23" s="146"/>
      <c r="C23" s="146"/>
      <c r="D23" s="394"/>
      <c r="E23" s="179"/>
      <c r="F23" s="179"/>
      <c r="G23" s="179"/>
      <c r="H23" s="179"/>
      <c r="I23" s="395"/>
      <c r="J23" s="394"/>
      <c r="K23" s="179"/>
      <c r="L23" s="179"/>
      <c r="M23" s="179"/>
      <c r="N23" s="179"/>
      <c r="O23" s="179"/>
      <c r="P23" s="179"/>
      <c r="Q23" s="395"/>
      <c r="R23" s="150"/>
      <c r="S23" s="179"/>
      <c r="T23" s="179"/>
      <c r="U23" s="179"/>
      <c r="V23" s="179"/>
      <c r="W23" s="179"/>
      <c r="X23" s="179"/>
      <c r="Y23" s="179"/>
      <c r="Z23" s="395"/>
      <c r="AA23" s="394"/>
      <c r="AB23" s="179"/>
      <c r="AC23" s="179"/>
      <c r="AD23" s="179"/>
      <c r="AE23" s="179"/>
      <c r="AF23" s="395"/>
      <c r="AG23" s="394"/>
      <c r="AH23" s="179"/>
      <c r="AI23" s="179"/>
      <c r="AJ23" s="179"/>
      <c r="AK23" s="395"/>
      <c r="AL23" s="150"/>
      <c r="AM23" s="124" t="s">
        <v>359</v>
      </c>
      <c r="AN23" s="394" t="s">
        <v>359</v>
      </c>
      <c r="AO23" s="179"/>
      <c r="AP23" s="179"/>
      <c r="AQ23" s="179"/>
      <c r="AR23" s="179"/>
      <c r="AS23" s="179"/>
      <c r="AT23" s="179"/>
      <c r="AU23" s="395"/>
      <c r="AV23" s="394"/>
      <c r="AW23" s="179"/>
      <c r="AX23" s="179"/>
      <c r="AY23" s="179"/>
      <c r="AZ23" s="179"/>
      <c r="BA23" s="179"/>
      <c r="BB23" s="395"/>
      <c r="BC23" s="150"/>
      <c r="BD23" s="124"/>
      <c r="BE23" s="146"/>
      <c r="BF23" s="179"/>
      <c r="BG23" s="179"/>
      <c r="BH23" s="179"/>
      <c r="BI23" s="179"/>
      <c r="BJ23" s="179"/>
      <c r="BK23" s="179"/>
      <c r="BL23" s="179"/>
      <c r="BM23" s="179"/>
    </row>
    <row r="24" spans="1:65" s="140" customFormat="1" ht="13.5" thickBot="1" x14ac:dyDescent="0.25">
      <c r="A24" s="134">
        <v>1</v>
      </c>
      <c r="B24" s="131">
        <v>2</v>
      </c>
      <c r="C24" s="131">
        <v>3</v>
      </c>
      <c r="D24" s="214">
        <v>4</v>
      </c>
      <c r="E24" s="214"/>
      <c r="F24" s="214"/>
      <c r="G24" s="214"/>
      <c r="H24" s="214"/>
      <c r="I24" s="214"/>
      <c r="J24" s="548" t="s">
        <v>911</v>
      </c>
      <c r="K24" s="548"/>
      <c r="L24" s="548"/>
      <c r="M24" s="548"/>
      <c r="N24" s="548"/>
      <c r="O24" s="548"/>
      <c r="P24" s="548"/>
      <c r="Q24" s="548"/>
      <c r="R24" s="131">
        <v>5</v>
      </c>
      <c r="S24" s="214">
        <v>6</v>
      </c>
      <c r="T24" s="214"/>
      <c r="U24" s="214"/>
      <c r="V24" s="214"/>
      <c r="W24" s="214"/>
      <c r="X24" s="214"/>
      <c r="Y24" s="214"/>
      <c r="Z24" s="214"/>
      <c r="AA24" s="214">
        <v>7</v>
      </c>
      <c r="AB24" s="214"/>
      <c r="AC24" s="214"/>
      <c r="AD24" s="214"/>
      <c r="AE24" s="214"/>
      <c r="AF24" s="214"/>
      <c r="AG24" s="214">
        <v>8</v>
      </c>
      <c r="AH24" s="214"/>
      <c r="AI24" s="214"/>
      <c r="AJ24" s="214"/>
      <c r="AK24" s="214"/>
      <c r="AL24" s="131">
        <v>9</v>
      </c>
      <c r="AM24" s="131">
        <v>10</v>
      </c>
      <c r="AN24" s="214">
        <v>11</v>
      </c>
      <c r="AO24" s="214"/>
      <c r="AP24" s="214"/>
      <c r="AQ24" s="214"/>
      <c r="AR24" s="214"/>
      <c r="AS24" s="214"/>
      <c r="AT24" s="214"/>
      <c r="AU24" s="214"/>
      <c r="AV24" s="214">
        <v>12</v>
      </c>
      <c r="AW24" s="214"/>
      <c r="AX24" s="214"/>
      <c r="AY24" s="214"/>
      <c r="AZ24" s="214"/>
      <c r="BA24" s="214"/>
      <c r="BB24" s="214"/>
      <c r="BC24" s="131">
        <v>13</v>
      </c>
      <c r="BD24" s="131">
        <v>14</v>
      </c>
      <c r="BE24" s="131">
        <v>15</v>
      </c>
      <c r="BF24" s="214">
        <v>16</v>
      </c>
      <c r="BG24" s="214"/>
      <c r="BH24" s="214"/>
      <c r="BI24" s="214"/>
      <c r="BJ24" s="214"/>
      <c r="BK24" s="214"/>
      <c r="BL24" s="214"/>
      <c r="BM24" s="216"/>
    </row>
    <row r="25" spans="1:65" s="140" customFormat="1" ht="15" customHeight="1" x14ac:dyDescent="0.2">
      <c r="A25" s="138" t="s">
        <v>417</v>
      </c>
      <c r="B25" s="139" t="s">
        <v>43</v>
      </c>
      <c r="C25" s="129" t="s">
        <v>43</v>
      </c>
      <c r="D25" s="207" t="s">
        <v>43</v>
      </c>
      <c r="E25" s="207"/>
      <c r="F25" s="207"/>
      <c r="G25" s="207"/>
      <c r="H25" s="207"/>
      <c r="I25" s="207"/>
      <c r="J25" s="352"/>
      <c r="K25" s="352"/>
      <c r="L25" s="352"/>
      <c r="M25" s="352"/>
      <c r="N25" s="352"/>
      <c r="O25" s="352"/>
      <c r="P25" s="352"/>
      <c r="Q25" s="547"/>
      <c r="R25" s="152" t="s">
        <v>43</v>
      </c>
      <c r="S25" s="338" t="s">
        <v>43</v>
      </c>
      <c r="T25" s="338"/>
      <c r="U25" s="338"/>
      <c r="V25" s="338"/>
      <c r="W25" s="338"/>
      <c r="X25" s="338"/>
      <c r="Y25" s="338"/>
      <c r="Z25" s="420"/>
      <c r="AA25" s="206" t="s">
        <v>43</v>
      </c>
      <c r="AB25" s="207"/>
      <c r="AC25" s="207"/>
      <c r="AD25" s="207"/>
      <c r="AE25" s="207"/>
      <c r="AF25" s="207"/>
      <c r="AG25" s="207" t="s">
        <v>44</v>
      </c>
      <c r="AH25" s="207"/>
      <c r="AI25" s="207"/>
      <c r="AJ25" s="207"/>
      <c r="AK25" s="207"/>
      <c r="AL25" s="133">
        <f>SUM(AL28:AL44)</f>
        <v>70490.2</v>
      </c>
      <c r="AM25" s="133">
        <f>SUM(AM28:AM44)</f>
        <v>70490.2</v>
      </c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133">
        <f>SUM(BC28:BC44)</f>
        <v>2324.5500000000002</v>
      </c>
      <c r="BD25" s="133">
        <f>SUM(BD28:BD44)</f>
        <v>644.35</v>
      </c>
      <c r="BE25" s="133">
        <f>SUM(BE28:BE44)</f>
        <v>1680.2000000000003</v>
      </c>
      <c r="BF25" s="349"/>
      <c r="BG25" s="349"/>
      <c r="BH25" s="349"/>
      <c r="BI25" s="349"/>
      <c r="BJ25" s="349"/>
      <c r="BK25" s="349"/>
      <c r="BL25" s="349"/>
      <c r="BM25" s="350"/>
    </row>
    <row r="26" spans="1:65" s="140" customFormat="1" ht="12.75" x14ac:dyDescent="0.2">
      <c r="A26" s="130" t="s">
        <v>139</v>
      </c>
      <c r="B26" s="342"/>
      <c r="C26" s="545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546"/>
      <c r="R26" s="363"/>
      <c r="S26" s="343"/>
      <c r="T26" s="343"/>
      <c r="U26" s="343"/>
      <c r="V26" s="343"/>
      <c r="W26" s="343"/>
      <c r="X26" s="343"/>
      <c r="Y26" s="343"/>
      <c r="Z26" s="348"/>
      <c r="AA26" s="545"/>
      <c r="AB26" s="343"/>
      <c r="AC26" s="343"/>
      <c r="AD26" s="343"/>
      <c r="AE26" s="343"/>
      <c r="AF26" s="343"/>
      <c r="AG26" s="183"/>
      <c r="AH26" s="183"/>
      <c r="AI26" s="183"/>
      <c r="AJ26" s="183"/>
      <c r="AK26" s="183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72"/>
    </row>
    <row r="27" spans="1:65" s="140" customFormat="1" ht="12.75" x14ac:dyDescent="0.2">
      <c r="A27" s="132"/>
      <c r="B27" s="342"/>
      <c r="C27" s="545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546"/>
      <c r="R27" s="363"/>
      <c r="S27" s="343"/>
      <c r="T27" s="343"/>
      <c r="U27" s="343"/>
      <c r="V27" s="343"/>
      <c r="W27" s="343"/>
      <c r="X27" s="343"/>
      <c r="Y27" s="343"/>
      <c r="Z27" s="348"/>
      <c r="AA27" s="545"/>
      <c r="AB27" s="343"/>
      <c r="AC27" s="343"/>
      <c r="AD27" s="343"/>
      <c r="AE27" s="343"/>
      <c r="AF27" s="343"/>
      <c r="AG27" s="183"/>
      <c r="AH27" s="183"/>
      <c r="AI27" s="183"/>
      <c r="AJ27" s="183"/>
      <c r="AK27" s="183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72"/>
    </row>
    <row r="28" spans="1:65" s="67" customFormat="1" ht="25.5" x14ac:dyDescent="0.2">
      <c r="A28" s="76" t="s">
        <v>1292</v>
      </c>
      <c r="B28" s="76" t="s">
        <v>1293</v>
      </c>
      <c r="C28" s="76" t="s">
        <v>1294</v>
      </c>
      <c r="D28" s="481"/>
      <c r="E28" s="482"/>
      <c r="F28" s="482"/>
      <c r="G28" s="482"/>
      <c r="H28" s="482"/>
      <c r="I28" s="483"/>
      <c r="J28" s="481"/>
      <c r="K28" s="482"/>
      <c r="L28" s="482"/>
      <c r="M28" s="482"/>
      <c r="N28" s="482"/>
      <c r="O28" s="482"/>
      <c r="P28" s="482"/>
      <c r="Q28" s="484"/>
      <c r="R28" s="168" t="s">
        <v>1210</v>
      </c>
      <c r="S28" s="485" t="s">
        <v>1235</v>
      </c>
      <c r="T28" s="486"/>
      <c r="U28" s="486"/>
      <c r="V28" s="486"/>
      <c r="W28" s="486"/>
      <c r="X28" s="486"/>
      <c r="Y28" s="486"/>
      <c r="Z28" s="487"/>
      <c r="AA28" s="488" t="s">
        <v>1169</v>
      </c>
      <c r="AB28" s="482"/>
      <c r="AC28" s="482"/>
      <c r="AD28" s="482"/>
      <c r="AE28" s="482"/>
      <c r="AF28" s="483"/>
      <c r="AG28" s="481" t="s">
        <v>425</v>
      </c>
      <c r="AH28" s="482"/>
      <c r="AI28" s="482"/>
      <c r="AJ28" s="482"/>
      <c r="AK28" s="483"/>
      <c r="AL28" s="173">
        <v>6751.7</v>
      </c>
      <c r="AM28" s="173">
        <v>6751.7</v>
      </c>
      <c r="AN28" s="477"/>
      <c r="AO28" s="478"/>
      <c r="AP28" s="478"/>
      <c r="AQ28" s="478"/>
      <c r="AR28" s="478"/>
      <c r="AS28" s="478"/>
      <c r="AT28" s="478"/>
      <c r="AU28" s="479"/>
      <c r="AV28" s="477"/>
      <c r="AW28" s="478"/>
      <c r="AX28" s="478"/>
      <c r="AY28" s="478"/>
      <c r="AZ28" s="478"/>
      <c r="BA28" s="478"/>
      <c r="BB28" s="479"/>
      <c r="BC28" s="173">
        <f>BD28+BE28</f>
        <v>0</v>
      </c>
      <c r="BD28" s="173"/>
      <c r="BE28" s="173"/>
      <c r="BF28" s="477"/>
      <c r="BG28" s="478"/>
      <c r="BH28" s="478"/>
      <c r="BI28" s="478"/>
      <c r="BJ28" s="478"/>
      <c r="BK28" s="478"/>
      <c r="BL28" s="478"/>
      <c r="BM28" s="480"/>
    </row>
    <row r="29" spans="1:65" s="67" customFormat="1" ht="25.5" x14ac:dyDescent="0.2">
      <c r="A29" s="76" t="s">
        <v>1295</v>
      </c>
      <c r="B29" s="76" t="s">
        <v>1293</v>
      </c>
      <c r="C29" s="76" t="s">
        <v>1294</v>
      </c>
      <c r="D29" s="481"/>
      <c r="E29" s="482"/>
      <c r="F29" s="482"/>
      <c r="G29" s="482"/>
      <c r="H29" s="482"/>
      <c r="I29" s="483"/>
      <c r="J29" s="481"/>
      <c r="K29" s="482"/>
      <c r="L29" s="482"/>
      <c r="M29" s="482"/>
      <c r="N29" s="482"/>
      <c r="O29" s="482"/>
      <c r="P29" s="482"/>
      <c r="Q29" s="484"/>
      <c r="R29" s="168" t="s">
        <v>1211</v>
      </c>
      <c r="S29" s="485" t="s">
        <v>1235</v>
      </c>
      <c r="T29" s="486"/>
      <c r="U29" s="486"/>
      <c r="V29" s="486"/>
      <c r="W29" s="486"/>
      <c r="X29" s="486"/>
      <c r="Y29" s="486"/>
      <c r="Z29" s="487"/>
      <c r="AA29" s="488" t="s">
        <v>1169</v>
      </c>
      <c r="AB29" s="482"/>
      <c r="AC29" s="482"/>
      <c r="AD29" s="482"/>
      <c r="AE29" s="482"/>
      <c r="AF29" s="483"/>
      <c r="AG29" s="481" t="s">
        <v>1306</v>
      </c>
      <c r="AH29" s="482"/>
      <c r="AI29" s="482"/>
      <c r="AJ29" s="482"/>
      <c r="AK29" s="483"/>
      <c r="AL29" s="173">
        <v>380</v>
      </c>
      <c r="AM29" s="173">
        <v>380</v>
      </c>
      <c r="AN29" s="477"/>
      <c r="AO29" s="478"/>
      <c r="AP29" s="478"/>
      <c r="AQ29" s="478"/>
      <c r="AR29" s="478"/>
      <c r="AS29" s="478"/>
      <c r="AT29" s="478"/>
      <c r="AU29" s="479"/>
      <c r="AV29" s="477"/>
      <c r="AW29" s="478"/>
      <c r="AX29" s="478"/>
      <c r="AY29" s="478"/>
      <c r="AZ29" s="478"/>
      <c r="BA29" s="478"/>
      <c r="BB29" s="479"/>
      <c r="BC29" s="173">
        <f t="shared" ref="BC29:BC42" si="0">BD29+BE29</f>
        <v>0</v>
      </c>
      <c r="BD29" s="173"/>
      <c r="BE29" s="173"/>
      <c r="BF29" s="477"/>
      <c r="BG29" s="478"/>
      <c r="BH29" s="478"/>
      <c r="BI29" s="478"/>
      <c r="BJ29" s="478"/>
      <c r="BK29" s="478"/>
      <c r="BL29" s="478"/>
      <c r="BM29" s="480"/>
    </row>
    <row r="30" spans="1:65" s="67" customFormat="1" ht="38.25" x14ac:dyDescent="0.2">
      <c r="A30" s="76" t="s">
        <v>1296</v>
      </c>
      <c r="B30" s="76" t="s">
        <v>1293</v>
      </c>
      <c r="C30" s="76" t="s">
        <v>1294</v>
      </c>
      <c r="D30" s="481"/>
      <c r="E30" s="482"/>
      <c r="F30" s="482"/>
      <c r="G30" s="482"/>
      <c r="H30" s="482"/>
      <c r="I30" s="483"/>
      <c r="J30" s="481"/>
      <c r="K30" s="482"/>
      <c r="L30" s="482"/>
      <c r="M30" s="482"/>
      <c r="N30" s="482"/>
      <c r="O30" s="482"/>
      <c r="P30" s="482"/>
      <c r="Q30" s="484"/>
      <c r="R30" s="168" t="s">
        <v>1212</v>
      </c>
      <c r="S30" s="485" t="s">
        <v>1235</v>
      </c>
      <c r="T30" s="486"/>
      <c r="U30" s="486"/>
      <c r="V30" s="486"/>
      <c r="W30" s="486"/>
      <c r="X30" s="486"/>
      <c r="Y30" s="486"/>
      <c r="Z30" s="487"/>
      <c r="AA30" s="488" t="s">
        <v>1169</v>
      </c>
      <c r="AB30" s="482"/>
      <c r="AC30" s="482"/>
      <c r="AD30" s="482"/>
      <c r="AE30" s="482"/>
      <c r="AF30" s="483"/>
      <c r="AG30" s="481" t="s">
        <v>1307</v>
      </c>
      <c r="AH30" s="482"/>
      <c r="AI30" s="482"/>
      <c r="AJ30" s="482"/>
      <c r="AK30" s="483"/>
      <c r="AL30" s="173">
        <v>9920.7000000000007</v>
      </c>
      <c r="AM30" s="173">
        <v>9920.7000000000007</v>
      </c>
      <c r="AN30" s="477"/>
      <c r="AO30" s="478"/>
      <c r="AP30" s="478"/>
      <c r="AQ30" s="478"/>
      <c r="AR30" s="478"/>
      <c r="AS30" s="478"/>
      <c r="AT30" s="478"/>
      <c r="AU30" s="479"/>
      <c r="AV30" s="477"/>
      <c r="AW30" s="478"/>
      <c r="AX30" s="478"/>
      <c r="AY30" s="478"/>
      <c r="AZ30" s="478"/>
      <c r="BA30" s="478"/>
      <c r="BB30" s="479"/>
      <c r="BC30" s="173">
        <f t="shared" si="0"/>
        <v>289.89999999999998</v>
      </c>
      <c r="BD30" s="173"/>
      <c r="BE30" s="173">
        <f>262.9+27</f>
        <v>289.89999999999998</v>
      </c>
      <c r="BF30" s="477"/>
      <c r="BG30" s="478"/>
      <c r="BH30" s="478"/>
      <c r="BI30" s="478"/>
      <c r="BJ30" s="478"/>
      <c r="BK30" s="478"/>
      <c r="BL30" s="478"/>
      <c r="BM30" s="480"/>
    </row>
    <row r="31" spans="1:65" s="67" customFormat="1" ht="25.5" x14ac:dyDescent="0.2">
      <c r="A31" s="76" t="s">
        <v>1292</v>
      </c>
      <c r="B31" s="76" t="s">
        <v>1293</v>
      </c>
      <c r="C31" s="76" t="s">
        <v>1294</v>
      </c>
      <c r="D31" s="481"/>
      <c r="E31" s="482"/>
      <c r="F31" s="482"/>
      <c r="G31" s="482"/>
      <c r="H31" s="482"/>
      <c r="I31" s="483"/>
      <c r="J31" s="481"/>
      <c r="K31" s="482"/>
      <c r="L31" s="482"/>
      <c r="M31" s="482"/>
      <c r="N31" s="482"/>
      <c r="O31" s="482"/>
      <c r="P31" s="482"/>
      <c r="Q31" s="484"/>
      <c r="R31" s="168" t="s">
        <v>1213</v>
      </c>
      <c r="S31" s="485" t="s">
        <v>1235</v>
      </c>
      <c r="T31" s="486"/>
      <c r="U31" s="486"/>
      <c r="V31" s="486"/>
      <c r="W31" s="486"/>
      <c r="X31" s="486"/>
      <c r="Y31" s="486"/>
      <c r="Z31" s="487"/>
      <c r="AA31" s="488" t="s">
        <v>1169</v>
      </c>
      <c r="AB31" s="482"/>
      <c r="AC31" s="482"/>
      <c r="AD31" s="482"/>
      <c r="AE31" s="482"/>
      <c r="AF31" s="483"/>
      <c r="AG31" s="481" t="s">
        <v>1308</v>
      </c>
      <c r="AH31" s="482"/>
      <c r="AI31" s="482"/>
      <c r="AJ31" s="482"/>
      <c r="AK31" s="483"/>
      <c r="AL31" s="173">
        <v>7856.6</v>
      </c>
      <c r="AM31" s="173">
        <v>7856.6</v>
      </c>
      <c r="AN31" s="477"/>
      <c r="AO31" s="478"/>
      <c r="AP31" s="478"/>
      <c r="AQ31" s="478"/>
      <c r="AR31" s="478"/>
      <c r="AS31" s="478"/>
      <c r="AT31" s="478"/>
      <c r="AU31" s="479"/>
      <c r="AV31" s="477"/>
      <c r="AW31" s="478"/>
      <c r="AX31" s="478"/>
      <c r="AY31" s="478"/>
      <c r="AZ31" s="478"/>
      <c r="BA31" s="478"/>
      <c r="BB31" s="479"/>
      <c r="BC31" s="173">
        <f t="shared" si="0"/>
        <v>161.05000000000001</v>
      </c>
      <c r="BD31" s="173">
        <v>45.55</v>
      </c>
      <c r="BE31" s="173">
        <f>60.4+55.1</f>
        <v>115.5</v>
      </c>
      <c r="BF31" s="477"/>
      <c r="BG31" s="478"/>
      <c r="BH31" s="478"/>
      <c r="BI31" s="478"/>
      <c r="BJ31" s="478"/>
      <c r="BK31" s="478"/>
      <c r="BL31" s="478"/>
      <c r="BM31" s="480"/>
    </row>
    <row r="32" spans="1:65" s="67" customFormat="1" ht="38.25" x14ac:dyDescent="0.2">
      <c r="A32" s="76" t="s">
        <v>1347</v>
      </c>
      <c r="B32" s="76" t="s">
        <v>1293</v>
      </c>
      <c r="C32" s="76" t="s">
        <v>1294</v>
      </c>
      <c r="D32" s="481"/>
      <c r="E32" s="482"/>
      <c r="F32" s="482"/>
      <c r="G32" s="482"/>
      <c r="H32" s="482"/>
      <c r="I32" s="483"/>
      <c r="J32" s="481"/>
      <c r="K32" s="482"/>
      <c r="L32" s="482"/>
      <c r="M32" s="482"/>
      <c r="N32" s="482"/>
      <c r="O32" s="482"/>
      <c r="P32" s="482"/>
      <c r="Q32" s="484"/>
      <c r="R32" s="168" t="s">
        <v>1214</v>
      </c>
      <c r="S32" s="485" t="s">
        <v>1235</v>
      </c>
      <c r="T32" s="486"/>
      <c r="U32" s="486"/>
      <c r="V32" s="486"/>
      <c r="W32" s="486"/>
      <c r="X32" s="486"/>
      <c r="Y32" s="486"/>
      <c r="Z32" s="487"/>
      <c r="AA32" s="488" t="s">
        <v>1169</v>
      </c>
      <c r="AB32" s="482"/>
      <c r="AC32" s="482"/>
      <c r="AD32" s="482"/>
      <c r="AE32" s="482"/>
      <c r="AF32" s="483"/>
      <c r="AG32" s="481" t="s">
        <v>1309</v>
      </c>
      <c r="AH32" s="482"/>
      <c r="AI32" s="482"/>
      <c r="AJ32" s="482"/>
      <c r="AK32" s="483"/>
      <c r="AL32" s="173">
        <v>2200.9</v>
      </c>
      <c r="AM32" s="173">
        <v>2200.9</v>
      </c>
      <c r="AN32" s="477"/>
      <c r="AO32" s="478"/>
      <c r="AP32" s="478"/>
      <c r="AQ32" s="478"/>
      <c r="AR32" s="478"/>
      <c r="AS32" s="478"/>
      <c r="AT32" s="478"/>
      <c r="AU32" s="479"/>
      <c r="AV32" s="477"/>
      <c r="AW32" s="478"/>
      <c r="AX32" s="478"/>
      <c r="AY32" s="478"/>
      <c r="AZ32" s="478"/>
      <c r="BA32" s="478"/>
      <c r="BB32" s="479"/>
      <c r="BC32" s="173">
        <f t="shared" si="0"/>
        <v>1</v>
      </c>
      <c r="BD32" s="173">
        <v>1</v>
      </c>
      <c r="BE32" s="173"/>
      <c r="BF32" s="477"/>
      <c r="BG32" s="478"/>
      <c r="BH32" s="478"/>
      <c r="BI32" s="478"/>
      <c r="BJ32" s="478"/>
      <c r="BK32" s="478"/>
      <c r="BL32" s="478"/>
      <c r="BM32" s="480"/>
    </row>
    <row r="33" spans="1:65" s="67" customFormat="1" ht="25.5" x14ac:dyDescent="0.2">
      <c r="A33" s="76" t="s">
        <v>1351</v>
      </c>
      <c r="B33" s="76" t="s">
        <v>1293</v>
      </c>
      <c r="C33" s="76" t="s">
        <v>1294</v>
      </c>
      <c r="D33" s="481"/>
      <c r="E33" s="482"/>
      <c r="F33" s="482"/>
      <c r="G33" s="482"/>
      <c r="H33" s="482"/>
      <c r="I33" s="483"/>
      <c r="J33" s="481"/>
      <c r="K33" s="482"/>
      <c r="L33" s="482"/>
      <c r="M33" s="482"/>
      <c r="N33" s="482"/>
      <c r="O33" s="482"/>
      <c r="P33" s="482"/>
      <c r="Q33" s="484"/>
      <c r="R33" s="168" t="s">
        <v>1215</v>
      </c>
      <c r="S33" s="485" t="s">
        <v>1235</v>
      </c>
      <c r="T33" s="486"/>
      <c r="U33" s="486"/>
      <c r="V33" s="486"/>
      <c r="W33" s="486"/>
      <c r="X33" s="486"/>
      <c r="Y33" s="486"/>
      <c r="Z33" s="487"/>
      <c r="AA33" s="488" t="s">
        <v>1169</v>
      </c>
      <c r="AB33" s="482"/>
      <c r="AC33" s="482"/>
      <c r="AD33" s="482"/>
      <c r="AE33" s="482"/>
      <c r="AF33" s="483"/>
      <c r="AG33" s="481" t="s">
        <v>1310</v>
      </c>
      <c r="AH33" s="482"/>
      <c r="AI33" s="482"/>
      <c r="AJ33" s="482"/>
      <c r="AK33" s="483"/>
      <c r="AL33" s="173">
        <v>950</v>
      </c>
      <c r="AM33" s="173">
        <v>950</v>
      </c>
      <c r="AN33" s="477"/>
      <c r="AO33" s="478"/>
      <c r="AP33" s="478"/>
      <c r="AQ33" s="478"/>
      <c r="AR33" s="478"/>
      <c r="AS33" s="478"/>
      <c r="AT33" s="478"/>
      <c r="AU33" s="479"/>
      <c r="AV33" s="477"/>
      <c r="AW33" s="478"/>
      <c r="AX33" s="478"/>
      <c r="AY33" s="478"/>
      <c r="AZ33" s="478"/>
      <c r="BA33" s="478"/>
      <c r="BB33" s="479"/>
      <c r="BC33" s="173">
        <f t="shared" si="0"/>
        <v>0</v>
      </c>
      <c r="BD33" s="173"/>
      <c r="BE33" s="173"/>
      <c r="BF33" s="477"/>
      <c r="BG33" s="478"/>
      <c r="BH33" s="478"/>
      <c r="BI33" s="478"/>
      <c r="BJ33" s="478"/>
      <c r="BK33" s="478"/>
      <c r="BL33" s="478"/>
      <c r="BM33" s="480"/>
    </row>
    <row r="34" spans="1:65" s="67" customFormat="1" ht="25.5" x14ac:dyDescent="0.2">
      <c r="A34" s="76" t="s">
        <v>1350</v>
      </c>
      <c r="B34" s="76" t="s">
        <v>1293</v>
      </c>
      <c r="C34" s="76" t="s">
        <v>1294</v>
      </c>
      <c r="D34" s="481"/>
      <c r="E34" s="482"/>
      <c r="F34" s="482"/>
      <c r="G34" s="482"/>
      <c r="H34" s="482"/>
      <c r="I34" s="483"/>
      <c r="J34" s="481"/>
      <c r="K34" s="482"/>
      <c r="L34" s="482"/>
      <c r="M34" s="482"/>
      <c r="N34" s="482"/>
      <c r="O34" s="482"/>
      <c r="P34" s="482"/>
      <c r="Q34" s="484"/>
      <c r="R34" s="168" t="s">
        <v>1215</v>
      </c>
      <c r="S34" s="485" t="s">
        <v>1235</v>
      </c>
      <c r="T34" s="486"/>
      <c r="U34" s="486"/>
      <c r="V34" s="486"/>
      <c r="W34" s="486"/>
      <c r="X34" s="486"/>
      <c r="Y34" s="486"/>
      <c r="Z34" s="487"/>
      <c r="AA34" s="488" t="s">
        <v>1169</v>
      </c>
      <c r="AB34" s="482"/>
      <c r="AC34" s="482"/>
      <c r="AD34" s="482"/>
      <c r="AE34" s="482"/>
      <c r="AF34" s="483"/>
      <c r="AG34" s="481" t="s">
        <v>1311</v>
      </c>
      <c r="AH34" s="482"/>
      <c r="AI34" s="482"/>
      <c r="AJ34" s="482"/>
      <c r="AK34" s="483"/>
      <c r="AL34" s="173">
        <v>950</v>
      </c>
      <c r="AM34" s="173">
        <v>950</v>
      </c>
      <c r="AN34" s="477"/>
      <c r="AO34" s="478"/>
      <c r="AP34" s="478"/>
      <c r="AQ34" s="478"/>
      <c r="AR34" s="478"/>
      <c r="AS34" s="478"/>
      <c r="AT34" s="478"/>
      <c r="AU34" s="479"/>
      <c r="AV34" s="477"/>
      <c r="AW34" s="478"/>
      <c r="AX34" s="478"/>
      <c r="AY34" s="478"/>
      <c r="AZ34" s="478"/>
      <c r="BA34" s="478"/>
      <c r="BB34" s="479"/>
      <c r="BC34" s="173">
        <f t="shared" si="0"/>
        <v>0</v>
      </c>
      <c r="BD34" s="173"/>
      <c r="BE34" s="173"/>
      <c r="BF34" s="477"/>
      <c r="BG34" s="478"/>
      <c r="BH34" s="478"/>
      <c r="BI34" s="478"/>
      <c r="BJ34" s="478"/>
      <c r="BK34" s="478"/>
      <c r="BL34" s="478"/>
      <c r="BM34" s="480"/>
    </row>
    <row r="35" spans="1:65" s="67" customFormat="1" ht="25.5" x14ac:dyDescent="0.2">
      <c r="A35" s="76" t="s">
        <v>1349</v>
      </c>
      <c r="B35" s="76" t="s">
        <v>1293</v>
      </c>
      <c r="C35" s="76" t="s">
        <v>1294</v>
      </c>
      <c r="D35" s="481"/>
      <c r="E35" s="482"/>
      <c r="F35" s="482"/>
      <c r="G35" s="482"/>
      <c r="H35" s="482"/>
      <c r="I35" s="483"/>
      <c r="J35" s="481"/>
      <c r="K35" s="482"/>
      <c r="L35" s="482"/>
      <c r="M35" s="482"/>
      <c r="N35" s="482"/>
      <c r="O35" s="482"/>
      <c r="P35" s="482"/>
      <c r="Q35" s="484"/>
      <c r="R35" s="168" t="s">
        <v>1215</v>
      </c>
      <c r="S35" s="485" t="s">
        <v>1235</v>
      </c>
      <c r="T35" s="486"/>
      <c r="U35" s="486"/>
      <c r="V35" s="486"/>
      <c r="W35" s="486"/>
      <c r="X35" s="486"/>
      <c r="Y35" s="486"/>
      <c r="Z35" s="487"/>
      <c r="AA35" s="488" t="s">
        <v>1169</v>
      </c>
      <c r="AB35" s="482"/>
      <c r="AC35" s="482"/>
      <c r="AD35" s="482"/>
      <c r="AE35" s="482"/>
      <c r="AF35" s="483"/>
      <c r="AG35" s="481" t="s">
        <v>1312</v>
      </c>
      <c r="AH35" s="482"/>
      <c r="AI35" s="482"/>
      <c r="AJ35" s="482"/>
      <c r="AK35" s="483"/>
      <c r="AL35" s="173">
        <v>980</v>
      </c>
      <c r="AM35" s="173">
        <v>980</v>
      </c>
      <c r="AN35" s="477"/>
      <c r="AO35" s="478"/>
      <c r="AP35" s="478"/>
      <c r="AQ35" s="478"/>
      <c r="AR35" s="478"/>
      <c r="AS35" s="478"/>
      <c r="AT35" s="478"/>
      <c r="AU35" s="479"/>
      <c r="AV35" s="477"/>
      <c r="AW35" s="478"/>
      <c r="AX35" s="478"/>
      <c r="AY35" s="478"/>
      <c r="AZ35" s="478"/>
      <c r="BA35" s="478"/>
      <c r="BB35" s="479"/>
      <c r="BC35" s="173">
        <f t="shared" si="0"/>
        <v>0</v>
      </c>
      <c r="BD35" s="173"/>
      <c r="BE35" s="173"/>
      <c r="BF35" s="477"/>
      <c r="BG35" s="478"/>
      <c r="BH35" s="478"/>
      <c r="BI35" s="478"/>
      <c r="BJ35" s="478"/>
      <c r="BK35" s="478"/>
      <c r="BL35" s="478"/>
      <c r="BM35" s="480"/>
    </row>
    <row r="36" spans="1:65" s="67" customFormat="1" ht="25.5" x14ac:dyDescent="0.2">
      <c r="A36" s="76" t="s">
        <v>1348</v>
      </c>
      <c r="B36" s="76" t="s">
        <v>1293</v>
      </c>
      <c r="C36" s="76" t="s">
        <v>1294</v>
      </c>
      <c r="D36" s="481"/>
      <c r="E36" s="482"/>
      <c r="F36" s="482"/>
      <c r="G36" s="482"/>
      <c r="H36" s="482"/>
      <c r="I36" s="483"/>
      <c r="J36" s="481"/>
      <c r="K36" s="482"/>
      <c r="L36" s="482"/>
      <c r="M36" s="482"/>
      <c r="N36" s="482"/>
      <c r="O36" s="482"/>
      <c r="P36" s="482"/>
      <c r="Q36" s="484"/>
      <c r="R36" s="168" t="s">
        <v>1215</v>
      </c>
      <c r="S36" s="485" t="s">
        <v>1235</v>
      </c>
      <c r="T36" s="486"/>
      <c r="U36" s="486"/>
      <c r="V36" s="486"/>
      <c r="W36" s="486"/>
      <c r="X36" s="486"/>
      <c r="Y36" s="486"/>
      <c r="Z36" s="487"/>
      <c r="AA36" s="488" t="s">
        <v>1169</v>
      </c>
      <c r="AB36" s="482"/>
      <c r="AC36" s="482"/>
      <c r="AD36" s="482"/>
      <c r="AE36" s="482"/>
      <c r="AF36" s="483"/>
      <c r="AG36" s="481" t="s">
        <v>1313</v>
      </c>
      <c r="AH36" s="482"/>
      <c r="AI36" s="482"/>
      <c r="AJ36" s="482"/>
      <c r="AK36" s="483"/>
      <c r="AL36" s="173">
        <v>665</v>
      </c>
      <c r="AM36" s="173">
        <v>665</v>
      </c>
      <c r="AN36" s="477"/>
      <c r="AO36" s="478"/>
      <c r="AP36" s="478"/>
      <c r="AQ36" s="478"/>
      <c r="AR36" s="478"/>
      <c r="AS36" s="478"/>
      <c r="AT36" s="478"/>
      <c r="AU36" s="479"/>
      <c r="AV36" s="477"/>
      <c r="AW36" s="478"/>
      <c r="AX36" s="478"/>
      <c r="AY36" s="478"/>
      <c r="AZ36" s="478"/>
      <c r="BA36" s="478"/>
      <c r="BB36" s="479"/>
      <c r="BC36" s="173">
        <f t="shared" si="0"/>
        <v>0</v>
      </c>
      <c r="BD36" s="173"/>
      <c r="BE36" s="173"/>
      <c r="BF36" s="477"/>
      <c r="BG36" s="478"/>
      <c r="BH36" s="478"/>
      <c r="BI36" s="478"/>
      <c r="BJ36" s="478"/>
      <c r="BK36" s="478"/>
      <c r="BL36" s="478"/>
      <c r="BM36" s="480"/>
    </row>
    <row r="37" spans="1:65" s="67" customFormat="1" ht="25.5" x14ac:dyDescent="0.2">
      <c r="A37" s="76" t="s">
        <v>1297</v>
      </c>
      <c r="B37" s="76" t="s">
        <v>1293</v>
      </c>
      <c r="C37" s="76" t="s">
        <v>1294</v>
      </c>
      <c r="D37" s="481"/>
      <c r="E37" s="482"/>
      <c r="F37" s="482"/>
      <c r="G37" s="482"/>
      <c r="H37" s="482"/>
      <c r="I37" s="483"/>
      <c r="J37" s="481"/>
      <c r="K37" s="482"/>
      <c r="L37" s="482"/>
      <c r="M37" s="482"/>
      <c r="N37" s="482"/>
      <c r="O37" s="482"/>
      <c r="P37" s="482"/>
      <c r="Q37" s="484"/>
      <c r="R37" s="168" t="s">
        <v>1211</v>
      </c>
      <c r="S37" s="485" t="s">
        <v>1235</v>
      </c>
      <c r="T37" s="486"/>
      <c r="U37" s="486"/>
      <c r="V37" s="486"/>
      <c r="W37" s="486"/>
      <c r="X37" s="486"/>
      <c r="Y37" s="486"/>
      <c r="Z37" s="487"/>
      <c r="AA37" s="488" t="s">
        <v>1169</v>
      </c>
      <c r="AB37" s="482"/>
      <c r="AC37" s="482"/>
      <c r="AD37" s="482"/>
      <c r="AE37" s="482"/>
      <c r="AF37" s="483"/>
      <c r="AG37" s="481" t="s">
        <v>1314</v>
      </c>
      <c r="AH37" s="482"/>
      <c r="AI37" s="482"/>
      <c r="AJ37" s="482"/>
      <c r="AK37" s="483"/>
      <c r="AL37" s="173">
        <v>960.1</v>
      </c>
      <c r="AM37" s="173">
        <v>960.1</v>
      </c>
      <c r="AN37" s="477"/>
      <c r="AO37" s="478"/>
      <c r="AP37" s="478"/>
      <c r="AQ37" s="478"/>
      <c r="AR37" s="478"/>
      <c r="AS37" s="478"/>
      <c r="AT37" s="478"/>
      <c r="AU37" s="479"/>
      <c r="AV37" s="477"/>
      <c r="AW37" s="478"/>
      <c r="AX37" s="478"/>
      <c r="AY37" s="478"/>
      <c r="AZ37" s="478"/>
      <c r="BA37" s="478"/>
      <c r="BB37" s="479"/>
      <c r="BC37" s="173">
        <f t="shared" si="0"/>
        <v>0</v>
      </c>
      <c r="BD37" s="173"/>
      <c r="BE37" s="173"/>
      <c r="BF37" s="477"/>
      <c r="BG37" s="478"/>
      <c r="BH37" s="478"/>
      <c r="BI37" s="478"/>
      <c r="BJ37" s="478"/>
      <c r="BK37" s="478"/>
      <c r="BL37" s="478"/>
      <c r="BM37" s="480"/>
    </row>
    <row r="38" spans="1:65" s="67" customFormat="1" ht="38.25" x14ac:dyDescent="0.2">
      <c r="A38" s="76" t="s">
        <v>1352</v>
      </c>
      <c r="B38" s="76" t="s">
        <v>1293</v>
      </c>
      <c r="C38" s="76" t="s">
        <v>1294</v>
      </c>
      <c r="D38" s="481"/>
      <c r="E38" s="482"/>
      <c r="F38" s="482"/>
      <c r="G38" s="482"/>
      <c r="H38" s="482"/>
      <c r="I38" s="483"/>
      <c r="J38" s="481"/>
      <c r="K38" s="482"/>
      <c r="L38" s="482"/>
      <c r="M38" s="482"/>
      <c r="N38" s="482"/>
      <c r="O38" s="482"/>
      <c r="P38" s="482"/>
      <c r="Q38" s="484"/>
      <c r="R38" s="168" t="s">
        <v>1216</v>
      </c>
      <c r="S38" s="485" t="s">
        <v>1235</v>
      </c>
      <c r="T38" s="486"/>
      <c r="U38" s="486"/>
      <c r="V38" s="486"/>
      <c r="W38" s="486"/>
      <c r="X38" s="486"/>
      <c r="Y38" s="486"/>
      <c r="Z38" s="487"/>
      <c r="AA38" s="488" t="s">
        <v>1169</v>
      </c>
      <c r="AB38" s="482"/>
      <c r="AC38" s="482"/>
      <c r="AD38" s="482"/>
      <c r="AE38" s="482"/>
      <c r="AF38" s="483"/>
      <c r="AG38" s="481" t="s">
        <v>1315</v>
      </c>
      <c r="AH38" s="482"/>
      <c r="AI38" s="482"/>
      <c r="AJ38" s="482"/>
      <c r="AK38" s="483"/>
      <c r="AL38" s="173">
        <v>5529.9</v>
      </c>
      <c r="AM38" s="173">
        <v>5529.9</v>
      </c>
      <c r="AN38" s="477"/>
      <c r="AO38" s="478"/>
      <c r="AP38" s="478"/>
      <c r="AQ38" s="478"/>
      <c r="AR38" s="478"/>
      <c r="AS38" s="478"/>
      <c r="AT38" s="478"/>
      <c r="AU38" s="479"/>
      <c r="AV38" s="477"/>
      <c r="AW38" s="478"/>
      <c r="AX38" s="478"/>
      <c r="AY38" s="478"/>
      <c r="AZ38" s="478"/>
      <c r="BA38" s="478"/>
      <c r="BB38" s="479"/>
      <c r="BC38" s="173">
        <f t="shared" si="0"/>
        <v>0</v>
      </c>
      <c r="BD38" s="173"/>
      <c r="BE38" s="173"/>
      <c r="BF38" s="477"/>
      <c r="BG38" s="478"/>
      <c r="BH38" s="478"/>
      <c r="BI38" s="478"/>
      <c r="BJ38" s="478"/>
      <c r="BK38" s="478"/>
      <c r="BL38" s="478"/>
      <c r="BM38" s="480"/>
    </row>
    <row r="39" spans="1:65" s="67" customFormat="1" ht="38.25" x14ac:dyDescent="0.2">
      <c r="A39" s="76" t="s">
        <v>1353</v>
      </c>
      <c r="B39" s="76" t="s">
        <v>1293</v>
      </c>
      <c r="C39" s="76" t="s">
        <v>1294</v>
      </c>
      <c r="D39" s="481"/>
      <c r="E39" s="482"/>
      <c r="F39" s="482"/>
      <c r="G39" s="482"/>
      <c r="H39" s="482"/>
      <c r="I39" s="483"/>
      <c r="J39" s="481"/>
      <c r="K39" s="482"/>
      <c r="L39" s="482"/>
      <c r="M39" s="482"/>
      <c r="N39" s="482"/>
      <c r="O39" s="482"/>
      <c r="P39" s="482"/>
      <c r="Q39" s="484"/>
      <c r="R39" s="168" t="s">
        <v>1217</v>
      </c>
      <c r="S39" s="485" t="s">
        <v>1235</v>
      </c>
      <c r="T39" s="486"/>
      <c r="U39" s="486"/>
      <c r="V39" s="486"/>
      <c r="W39" s="486"/>
      <c r="X39" s="486"/>
      <c r="Y39" s="486"/>
      <c r="Z39" s="487"/>
      <c r="AA39" s="488" t="s">
        <v>1169</v>
      </c>
      <c r="AB39" s="482"/>
      <c r="AC39" s="482"/>
      <c r="AD39" s="482"/>
      <c r="AE39" s="482"/>
      <c r="AF39" s="483"/>
      <c r="AG39" s="481" t="s">
        <v>1316</v>
      </c>
      <c r="AH39" s="482"/>
      <c r="AI39" s="482"/>
      <c r="AJ39" s="482"/>
      <c r="AK39" s="483"/>
      <c r="AL39" s="173">
        <v>2647.9</v>
      </c>
      <c r="AM39" s="173">
        <v>2647.9</v>
      </c>
      <c r="AN39" s="477"/>
      <c r="AO39" s="478"/>
      <c r="AP39" s="478"/>
      <c r="AQ39" s="478"/>
      <c r="AR39" s="478"/>
      <c r="AS39" s="478"/>
      <c r="AT39" s="478"/>
      <c r="AU39" s="479"/>
      <c r="AV39" s="477"/>
      <c r="AW39" s="478"/>
      <c r="AX39" s="478"/>
      <c r="AY39" s="478"/>
      <c r="AZ39" s="478"/>
      <c r="BA39" s="478"/>
      <c r="BB39" s="479"/>
      <c r="BC39" s="173">
        <f t="shared" si="0"/>
        <v>0</v>
      </c>
      <c r="BD39" s="173"/>
      <c r="BE39" s="173"/>
      <c r="BF39" s="477"/>
      <c r="BG39" s="478"/>
      <c r="BH39" s="478"/>
      <c r="BI39" s="478"/>
      <c r="BJ39" s="478"/>
      <c r="BK39" s="478"/>
      <c r="BL39" s="478"/>
      <c r="BM39" s="480"/>
    </row>
    <row r="40" spans="1:65" s="67" customFormat="1" ht="38.25" x14ac:dyDescent="0.2">
      <c r="A40" s="76" t="s">
        <v>1354</v>
      </c>
      <c r="B40" s="76" t="s">
        <v>1293</v>
      </c>
      <c r="C40" s="76" t="s">
        <v>1294</v>
      </c>
      <c r="D40" s="481"/>
      <c r="E40" s="482"/>
      <c r="F40" s="482"/>
      <c r="G40" s="482"/>
      <c r="H40" s="482"/>
      <c r="I40" s="483"/>
      <c r="J40" s="481"/>
      <c r="K40" s="482"/>
      <c r="L40" s="482"/>
      <c r="M40" s="482"/>
      <c r="N40" s="482"/>
      <c r="O40" s="482"/>
      <c r="P40" s="482"/>
      <c r="Q40" s="484"/>
      <c r="R40" s="168" t="s">
        <v>1218</v>
      </c>
      <c r="S40" s="485" t="s">
        <v>1235</v>
      </c>
      <c r="T40" s="486"/>
      <c r="U40" s="486"/>
      <c r="V40" s="486"/>
      <c r="W40" s="486"/>
      <c r="X40" s="486"/>
      <c r="Y40" s="486"/>
      <c r="Z40" s="487"/>
      <c r="AA40" s="488" t="s">
        <v>1169</v>
      </c>
      <c r="AB40" s="482"/>
      <c r="AC40" s="482"/>
      <c r="AD40" s="482"/>
      <c r="AE40" s="482"/>
      <c r="AF40" s="483"/>
      <c r="AG40" s="481" t="s">
        <v>1317</v>
      </c>
      <c r="AH40" s="482"/>
      <c r="AI40" s="482"/>
      <c r="AJ40" s="482"/>
      <c r="AK40" s="483"/>
      <c r="AL40" s="173">
        <v>2860.7</v>
      </c>
      <c r="AM40" s="173">
        <v>2860.7</v>
      </c>
      <c r="AN40" s="477"/>
      <c r="AO40" s="478"/>
      <c r="AP40" s="478"/>
      <c r="AQ40" s="478"/>
      <c r="AR40" s="478"/>
      <c r="AS40" s="478"/>
      <c r="AT40" s="478"/>
      <c r="AU40" s="479"/>
      <c r="AV40" s="477"/>
      <c r="AW40" s="478"/>
      <c r="AX40" s="478"/>
      <c r="AY40" s="478"/>
      <c r="AZ40" s="478"/>
      <c r="BA40" s="478"/>
      <c r="BB40" s="479"/>
      <c r="BC40" s="173">
        <f t="shared" si="0"/>
        <v>0</v>
      </c>
      <c r="BD40" s="173"/>
      <c r="BE40" s="173"/>
      <c r="BF40" s="477"/>
      <c r="BG40" s="478"/>
      <c r="BH40" s="478"/>
      <c r="BI40" s="478"/>
      <c r="BJ40" s="478"/>
      <c r="BK40" s="478"/>
      <c r="BL40" s="478"/>
      <c r="BM40" s="480"/>
    </row>
    <row r="41" spans="1:65" s="67" customFormat="1" ht="38.25" x14ac:dyDescent="0.2">
      <c r="A41" s="76" t="s">
        <v>1355</v>
      </c>
      <c r="B41" s="76" t="s">
        <v>1293</v>
      </c>
      <c r="C41" s="76" t="s">
        <v>1294</v>
      </c>
      <c r="D41" s="481"/>
      <c r="E41" s="482"/>
      <c r="F41" s="482"/>
      <c r="G41" s="482"/>
      <c r="H41" s="482"/>
      <c r="I41" s="483"/>
      <c r="J41" s="481"/>
      <c r="K41" s="482"/>
      <c r="L41" s="482"/>
      <c r="M41" s="482"/>
      <c r="N41" s="482"/>
      <c r="O41" s="482"/>
      <c r="P41" s="482"/>
      <c r="Q41" s="484"/>
      <c r="R41" s="168" t="s">
        <v>1213</v>
      </c>
      <c r="S41" s="485" t="s">
        <v>1235</v>
      </c>
      <c r="T41" s="486"/>
      <c r="U41" s="486"/>
      <c r="V41" s="486"/>
      <c r="W41" s="486"/>
      <c r="X41" s="486"/>
      <c r="Y41" s="486"/>
      <c r="Z41" s="487"/>
      <c r="AA41" s="488" t="s">
        <v>1169</v>
      </c>
      <c r="AB41" s="482"/>
      <c r="AC41" s="482"/>
      <c r="AD41" s="482"/>
      <c r="AE41" s="482"/>
      <c r="AF41" s="483"/>
      <c r="AG41" s="481" t="s">
        <v>1318</v>
      </c>
      <c r="AH41" s="482"/>
      <c r="AI41" s="482"/>
      <c r="AJ41" s="482"/>
      <c r="AK41" s="483"/>
      <c r="AL41" s="173">
        <v>25185.8</v>
      </c>
      <c r="AM41" s="173">
        <v>25185.8</v>
      </c>
      <c r="AN41" s="477"/>
      <c r="AO41" s="478"/>
      <c r="AP41" s="478"/>
      <c r="AQ41" s="478"/>
      <c r="AR41" s="478"/>
      <c r="AS41" s="478"/>
      <c r="AT41" s="478"/>
      <c r="AU41" s="479"/>
      <c r="AV41" s="477"/>
      <c r="AW41" s="478"/>
      <c r="AX41" s="478"/>
      <c r="AY41" s="478"/>
      <c r="AZ41" s="478"/>
      <c r="BA41" s="478"/>
      <c r="BB41" s="479"/>
      <c r="BC41" s="173">
        <f t="shared" si="0"/>
        <v>1872.6000000000004</v>
      </c>
      <c r="BD41" s="173">
        <f>544.6+1+52.2</f>
        <v>597.80000000000007</v>
      </c>
      <c r="BE41" s="173">
        <f>1262.9+11.9</f>
        <v>1274.8000000000002</v>
      </c>
      <c r="BF41" s="477"/>
      <c r="BG41" s="478"/>
      <c r="BH41" s="478"/>
      <c r="BI41" s="478"/>
      <c r="BJ41" s="478"/>
      <c r="BK41" s="478"/>
      <c r="BL41" s="478"/>
      <c r="BM41" s="480"/>
    </row>
    <row r="42" spans="1:65" s="123" customFormat="1" ht="38.25" x14ac:dyDescent="0.2">
      <c r="A42" s="76" t="s">
        <v>1222</v>
      </c>
      <c r="B42" s="76" t="s">
        <v>1293</v>
      </c>
      <c r="C42" s="76" t="s">
        <v>1294</v>
      </c>
      <c r="D42" s="537"/>
      <c r="E42" s="538"/>
      <c r="F42" s="538"/>
      <c r="G42" s="538"/>
      <c r="H42" s="538"/>
      <c r="I42" s="539"/>
      <c r="J42" s="537"/>
      <c r="K42" s="538"/>
      <c r="L42" s="538"/>
      <c r="M42" s="538"/>
      <c r="N42" s="538"/>
      <c r="O42" s="538"/>
      <c r="P42" s="538"/>
      <c r="Q42" s="540"/>
      <c r="R42" s="172" t="s">
        <v>1223</v>
      </c>
      <c r="S42" s="541" t="s">
        <v>1235</v>
      </c>
      <c r="T42" s="542"/>
      <c r="U42" s="542"/>
      <c r="V42" s="542"/>
      <c r="W42" s="542"/>
      <c r="X42" s="542"/>
      <c r="Y42" s="542"/>
      <c r="Z42" s="543"/>
      <c r="AA42" s="544" t="s">
        <v>1169</v>
      </c>
      <c r="AB42" s="538"/>
      <c r="AC42" s="538"/>
      <c r="AD42" s="538"/>
      <c r="AE42" s="538"/>
      <c r="AF42" s="539"/>
      <c r="AG42" s="481" t="s">
        <v>1319</v>
      </c>
      <c r="AH42" s="482"/>
      <c r="AI42" s="482"/>
      <c r="AJ42" s="482"/>
      <c r="AK42" s="483"/>
      <c r="AL42" s="174">
        <v>0</v>
      </c>
      <c r="AM42" s="174">
        <v>0</v>
      </c>
      <c r="AN42" s="533"/>
      <c r="AO42" s="534"/>
      <c r="AP42" s="534"/>
      <c r="AQ42" s="534"/>
      <c r="AR42" s="534"/>
      <c r="AS42" s="534"/>
      <c r="AT42" s="534"/>
      <c r="AU42" s="535"/>
      <c r="AV42" s="533"/>
      <c r="AW42" s="534"/>
      <c r="AX42" s="534"/>
      <c r="AY42" s="534"/>
      <c r="AZ42" s="534"/>
      <c r="BA42" s="534"/>
      <c r="BB42" s="535"/>
      <c r="BC42" s="174">
        <f t="shared" si="0"/>
        <v>0</v>
      </c>
      <c r="BD42" s="174"/>
      <c r="BE42" s="174"/>
      <c r="BF42" s="533"/>
      <c r="BG42" s="534"/>
      <c r="BH42" s="534"/>
      <c r="BI42" s="534"/>
      <c r="BJ42" s="534"/>
      <c r="BK42" s="534"/>
      <c r="BL42" s="534"/>
      <c r="BM42" s="536"/>
    </row>
    <row r="43" spans="1:65" s="67" customFormat="1" ht="51" x14ac:dyDescent="0.2">
      <c r="A43" s="76" t="s">
        <v>1298</v>
      </c>
      <c r="B43" s="76" t="s">
        <v>1293</v>
      </c>
      <c r="C43" s="76" t="s">
        <v>1294</v>
      </c>
      <c r="D43" s="481"/>
      <c r="E43" s="482"/>
      <c r="F43" s="482"/>
      <c r="G43" s="482"/>
      <c r="H43" s="482"/>
      <c r="I43" s="483"/>
      <c r="J43" s="481"/>
      <c r="K43" s="482"/>
      <c r="L43" s="482"/>
      <c r="M43" s="482"/>
      <c r="N43" s="482"/>
      <c r="O43" s="482"/>
      <c r="P43" s="482"/>
      <c r="Q43" s="484"/>
      <c r="R43" s="168" t="s">
        <v>426</v>
      </c>
      <c r="S43" s="485" t="s">
        <v>1235</v>
      </c>
      <c r="T43" s="486"/>
      <c r="U43" s="486"/>
      <c r="V43" s="486"/>
      <c r="W43" s="486"/>
      <c r="X43" s="486"/>
      <c r="Y43" s="486"/>
      <c r="Z43" s="487"/>
      <c r="AA43" s="488" t="s">
        <v>1169</v>
      </c>
      <c r="AB43" s="482"/>
      <c r="AC43" s="482"/>
      <c r="AD43" s="482"/>
      <c r="AE43" s="482"/>
      <c r="AF43" s="483"/>
      <c r="AG43" s="481" t="s">
        <v>1320</v>
      </c>
      <c r="AH43" s="482"/>
      <c r="AI43" s="482"/>
      <c r="AJ43" s="482"/>
      <c r="AK43" s="483"/>
      <c r="AL43" s="173">
        <v>2650.9</v>
      </c>
      <c r="AM43" s="173">
        <v>2650.9</v>
      </c>
      <c r="AN43" s="477"/>
      <c r="AO43" s="478"/>
      <c r="AP43" s="478"/>
      <c r="AQ43" s="478"/>
      <c r="AR43" s="478"/>
      <c r="AS43" s="478"/>
      <c r="AT43" s="478"/>
      <c r="AU43" s="479"/>
      <c r="AV43" s="477"/>
      <c r="AW43" s="478"/>
      <c r="AX43" s="478"/>
      <c r="AY43" s="478"/>
      <c r="AZ43" s="478"/>
      <c r="BA43" s="478"/>
      <c r="BB43" s="479"/>
      <c r="BC43" s="173">
        <f t="shared" ref="BC43:BC44" si="1">BD43+BE43</f>
        <v>0</v>
      </c>
      <c r="BD43" s="173"/>
      <c r="BE43" s="173"/>
      <c r="BF43" s="477"/>
      <c r="BG43" s="478"/>
      <c r="BH43" s="478"/>
      <c r="BI43" s="478"/>
      <c r="BJ43" s="478"/>
      <c r="BK43" s="478"/>
      <c r="BL43" s="478"/>
      <c r="BM43" s="480"/>
    </row>
    <row r="44" spans="1:65" s="123" customFormat="1" ht="38.25" x14ac:dyDescent="0.2">
      <c r="A44" s="76" t="s">
        <v>1356</v>
      </c>
      <c r="B44" s="76" t="s">
        <v>1293</v>
      </c>
      <c r="C44" s="76" t="s">
        <v>1294</v>
      </c>
      <c r="D44" s="537"/>
      <c r="E44" s="538"/>
      <c r="F44" s="538"/>
      <c r="G44" s="538"/>
      <c r="H44" s="538"/>
      <c r="I44" s="539"/>
      <c r="J44" s="537"/>
      <c r="K44" s="538"/>
      <c r="L44" s="538"/>
      <c r="M44" s="538"/>
      <c r="N44" s="538"/>
      <c r="O44" s="538"/>
      <c r="P44" s="538"/>
      <c r="Q44" s="540"/>
      <c r="R44" s="172" t="s">
        <v>1223</v>
      </c>
      <c r="S44" s="541" t="s">
        <v>1235</v>
      </c>
      <c r="T44" s="542"/>
      <c r="U44" s="542"/>
      <c r="V44" s="542"/>
      <c r="W44" s="542"/>
      <c r="X44" s="542"/>
      <c r="Y44" s="542"/>
      <c r="Z44" s="543"/>
      <c r="AA44" s="544" t="s">
        <v>1169</v>
      </c>
      <c r="AB44" s="538"/>
      <c r="AC44" s="538"/>
      <c r="AD44" s="538"/>
      <c r="AE44" s="538"/>
      <c r="AF44" s="539"/>
      <c r="AG44" s="481" t="s">
        <v>1321</v>
      </c>
      <c r="AH44" s="482"/>
      <c r="AI44" s="482"/>
      <c r="AJ44" s="482"/>
      <c r="AK44" s="483"/>
      <c r="AL44" s="174">
        <v>0</v>
      </c>
      <c r="AM44" s="174">
        <v>0</v>
      </c>
      <c r="AN44" s="533"/>
      <c r="AO44" s="534"/>
      <c r="AP44" s="534"/>
      <c r="AQ44" s="534"/>
      <c r="AR44" s="534"/>
      <c r="AS44" s="534"/>
      <c r="AT44" s="534"/>
      <c r="AU44" s="535"/>
      <c r="AV44" s="533"/>
      <c r="AW44" s="534"/>
      <c r="AX44" s="534"/>
      <c r="AY44" s="534"/>
      <c r="AZ44" s="534"/>
      <c r="BA44" s="534"/>
      <c r="BB44" s="535"/>
      <c r="BC44" s="174">
        <f t="shared" si="1"/>
        <v>0</v>
      </c>
      <c r="BD44" s="174"/>
      <c r="BE44" s="174"/>
      <c r="BF44" s="533"/>
      <c r="BG44" s="534"/>
      <c r="BH44" s="534"/>
      <c r="BI44" s="534"/>
      <c r="BJ44" s="534"/>
      <c r="BK44" s="534"/>
      <c r="BL44" s="534"/>
      <c r="BM44" s="536"/>
    </row>
    <row r="45" spans="1:65" s="68" customFormat="1" ht="16.149999999999999" customHeight="1" x14ac:dyDescent="0.2">
      <c r="A45" s="164"/>
      <c r="B45" s="163"/>
      <c r="C45" s="165"/>
      <c r="D45" s="521"/>
      <c r="E45" s="522"/>
      <c r="F45" s="522"/>
      <c r="G45" s="522"/>
      <c r="H45" s="522"/>
      <c r="I45" s="523"/>
      <c r="J45" s="521"/>
      <c r="K45" s="522"/>
      <c r="L45" s="522"/>
      <c r="M45" s="522"/>
      <c r="N45" s="522"/>
      <c r="O45" s="522"/>
      <c r="P45" s="522"/>
      <c r="Q45" s="524"/>
      <c r="R45" s="169"/>
      <c r="S45" s="525"/>
      <c r="T45" s="526"/>
      <c r="U45" s="526"/>
      <c r="V45" s="526"/>
      <c r="W45" s="526"/>
      <c r="X45" s="526"/>
      <c r="Y45" s="526"/>
      <c r="Z45" s="527"/>
      <c r="AA45" s="528"/>
      <c r="AB45" s="522"/>
      <c r="AC45" s="522"/>
      <c r="AD45" s="522"/>
      <c r="AE45" s="522"/>
      <c r="AF45" s="523"/>
      <c r="AG45" s="521"/>
      <c r="AH45" s="522"/>
      <c r="AI45" s="522"/>
      <c r="AJ45" s="522"/>
      <c r="AK45" s="523"/>
      <c r="AL45" s="175"/>
      <c r="AM45" s="175"/>
      <c r="AN45" s="529"/>
      <c r="AO45" s="530"/>
      <c r="AP45" s="530"/>
      <c r="AQ45" s="530"/>
      <c r="AR45" s="530"/>
      <c r="AS45" s="530"/>
      <c r="AT45" s="530"/>
      <c r="AU45" s="531"/>
      <c r="AV45" s="529"/>
      <c r="AW45" s="530"/>
      <c r="AX45" s="530"/>
      <c r="AY45" s="530"/>
      <c r="AZ45" s="530"/>
      <c r="BA45" s="530"/>
      <c r="BB45" s="531"/>
      <c r="BC45" s="175"/>
      <c r="BD45" s="175"/>
      <c r="BE45" s="175"/>
      <c r="BF45" s="529"/>
      <c r="BG45" s="530"/>
      <c r="BH45" s="530"/>
      <c r="BI45" s="530"/>
      <c r="BJ45" s="530"/>
      <c r="BK45" s="530"/>
      <c r="BL45" s="530"/>
      <c r="BM45" s="532"/>
    </row>
    <row r="46" spans="1:65" s="70" customFormat="1" ht="13.15" customHeight="1" x14ac:dyDescent="0.2">
      <c r="A46" s="159" t="s">
        <v>418</v>
      </c>
      <c r="B46" s="160" t="s">
        <v>43</v>
      </c>
      <c r="C46" s="161" t="s">
        <v>43</v>
      </c>
      <c r="D46" s="470" t="s">
        <v>43</v>
      </c>
      <c r="E46" s="471"/>
      <c r="F46" s="471"/>
      <c r="G46" s="471"/>
      <c r="H46" s="471"/>
      <c r="I46" s="472"/>
      <c r="J46" s="462"/>
      <c r="K46" s="463"/>
      <c r="L46" s="463"/>
      <c r="M46" s="463"/>
      <c r="N46" s="463"/>
      <c r="O46" s="463"/>
      <c r="P46" s="463"/>
      <c r="Q46" s="465"/>
      <c r="R46" s="155" t="s">
        <v>43</v>
      </c>
      <c r="S46" s="515" t="s">
        <v>43</v>
      </c>
      <c r="T46" s="516"/>
      <c r="U46" s="516"/>
      <c r="V46" s="516"/>
      <c r="W46" s="516"/>
      <c r="X46" s="516"/>
      <c r="Y46" s="516"/>
      <c r="Z46" s="517"/>
      <c r="AA46" s="518" t="s">
        <v>43</v>
      </c>
      <c r="AB46" s="471"/>
      <c r="AC46" s="471"/>
      <c r="AD46" s="471"/>
      <c r="AE46" s="471"/>
      <c r="AF46" s="472"/>
      <c r="AG46" s="470" t="s">
        <v>45</v>
      </c>
      <c r="AH46" s="471"/>
      <c r="AI46" s="471"/>
      <c r="AJ46" s="471"/>
      <c r="AK46" s="472"/>
      <c r="AL46" s="69">
        <f>SUM(AL49:AL60)</f>
        <v>6143</v>
      </c>
      <c r="AM46" s="69">
        <f>SUM(AM49:AM60)</f>
        <v>6143</v>
      </c>
      <c r="AN46" s="473"/>
      <c r="AO46" s="474"/>
      <c r="AP46" s="474"/>
      <c r="AQ46" s="474"/>
      <c r="AR46" s="474"/>
      <c r="AS46" s="474"/>
      <c r="AT46" s="474"/>
      <c r="AU46" s="475"/>
      <c r="AV46" s="473"/>
      <c r="AW46" s="474"/>
      <c r="AX46" s="474"/>
      <c r="AY46" s="474"/>
      <c r="AZ46" s="474"/>
      <c r="BA46" s="474"/>
      <c r="BB46" s="475"/>
      <c r="BC46" s="69"/>
      <c r="BD46" s="69"/>
      <c r="BE46" s="69"/>
      <c r="BF46" s="473"/>
      <c r="BG46" s="474"/>
      <c r="BH46" s="474"/>
      <c r="BI46" s="474"/>
      <c r="BJ46" s="474"/>
      <c r="BK46" s="474"/>
      <c r="BL46" s="474"/>
      <c r="BM46" s="476"/>
    </row>
    <row r="47" spans="1:65" s="70" customFormat="1" ht="13.15" customHeight="1" x14ac:dyDescent="0.2">
      <c r="A47" s="77" t="s">
        <v>139</v>
      </c>
      <c r="B47" s="495"/>
      <c r="C47" s="497"/>
      <c r="D47" s="499"/>
      <c r="E47" s="500"/>
      <c r="F47" s="500"/>
      <c r="G47" s="500"/>
      <c r="H47" s="500"/>
      <c r="I47" s="501"/>
      <c r="J47" s="499"/>
      <c r="K47" s="500"/>
      <c r="L47" s="500"/>
      <c r="M47" s="500"/>
      <c r="N47" s="500"/>
      <c r="O47" s="500"/>
      <c r="P47" s="500"/>
      <c r="Q47" s="505"/>
      <c r="R47" s="507"/>
      <c r="S47" s="499"/>
      <c r="T47" s="500"/>
      <c r="U47" s="500"/>
      <c r="V47" s="500"/>
      <c r="W47" s="500"/>
      <c r="X47" s="500"/>
      <c r="Y47" s="500"/>
      <c r="Z47" s="505"/>
      <c r="AA47" s="507"/>
      <c r="AB47" s="500"/>
      <c r="AC47" s="500"/>
      <c r="AD47" s="500"/>
      <c r="AE47" s="500"/>
      <c r="AF47" s="501"/>
      <c r="AG47" s="509"/>
      <c r="AH47" s="510"/>
      <c r="AI47" s="510"/>
      <c r="AJ47" s="510"/>
      <c r="AK47" s="511"/>
      <c r="AL47" s="489"/>
      <c r="AM47" s="489"/>
      <c r="AN47" s="489"/>
      <c r="AO47" s="491"/>
      <c r="AP47" s="491"/>
      <c r="AQ47" s="491"/>
      <c r="AR47" s="491"/>
      <c r="AS47" s="491"/>
      <c r="AT47" s="491"/>
      <c r="AU47" s="492"/>
      <c r="AV47" s="489"/>
      <c r="AW47" s="491"/>
      <c r="AX47" s="491"/>
      <c r="AY47" s="491"/>
      <c r="AZ47" s="491"/>
      <c r="BA47" s="491"/>
      <c r="BB47" s="492"/>
      <c r="BC47" s="489"/>
      <c r="BD47" s="489"/>
      <c r="BE47" s="489"/>
      <c r="BF47" s="489"/>
      <c r="BG47" s="491"/>
      <c r="BH47" s="491"/>
      <c r="BI47" s="491"/>
      <c r="BJ47" s="491"/>
      <c r="BK47" s="491"/>
      <c r="BL47" s="491"/>
      <c r="BM47" s="519"/>
    </row>
    <row r="48" spans="1:65" s="70" customFormat="1" ht="15" customHeight="1" x14ac:dyDescent="0.2">
      <c r="A48" s="78"/>
      <c r="B48" s="496"/>
      <c r="C48" s="498"/>
      <c r="D48" s="502"/>
      <c r="E48" s="503"/>
      <c r="F48" s="503"/>
      <c r="G48" s="503"/>
      <c r="H48" s="503"/>
      <c r="I48" s="504"/>
      <c r="J48" s="502"/>
      <c r="K48" s="503"/>
      <c r="L48" s="503"/>
      <c r="M48" s="503"/>
      <c r="N48" s="503"/>
      <c r="O48" s="503"/>
      <c r="P48" s="503"/>
      <c r="Q48" s="506"/>
      <c r="R48" s="508"/>
      <c r="S48" s="502"/>
      <c r="T48" s="503"/>
      <c r="U48" s="503"/>
      <c r="V48" s="503"/>
      <c r="W48" s="503"/>
      <c r="X48" s="503"/>
      <c r="Y48" s="503"/>
      <c r="Z48" s="506"/>
      <c r="AA48" s="508"/>
      <c r="AB48" s="503"/>
      <c r="AC48" s="503"/>
      <c r="AD48" s="503"/>
      <c r="AE48" s="503"/>
      <c r="AF48" s="504"/>
      <c r="AG48" s="512"/>
      <c r="AH48" s="513"/>
      <c r="AI48" s="513"/>
      <c r="AJ48" s="513"/>
      <c r="AK48" s="514"/>
      <c r="AL48" s="490"/>
      <c r="AM48" s="490"/>
      <c r="AN48" s="490"/>
      <c r="AO48" s="493"/>
      <c r="AP48" s="493"/>
      <c r="AQ48" s="493"/>
      <c r="AR48" s="493"/>
      <c r="AS48" s="493"/>
      <c r="AT48" s="493"/>
      <c r="AU48" s="494"/>
      <c r="AV48" s="490"/>
      <c r="AW48" s="493"/>
      <c r="AX48" s="493"/>
      <c r="AY48" s="493"/>
      <c r="AZ48" s="493"/>
      <c r="BA48" s="493"/>
      <c r="BB48" s="494"/>
      <c r="BC48" s="490"/>
      <c r="BD48" s="490"/>
      <c r="BE48" s="490"/>
      <c r="BF48" s="490"/>
      <c r="BG48" s="493"/>
      <c r="BH48" s="493"/>
      <c r="BI48" s="493"/>
      <c r="BJ48" s="493"/>
      <c r="BK48" s="493"/>
      <c r="BL48" s="493"/>
      <c r="BM48" s="520"/>
    </row>
    <row r="49" spans="1:65" s="67" customFormat="1" ht="38.25" x14ac:dyDescent="0.2">
      <c r="A49" s="76" t="s">
        <v>1357</v>
      </c>
      <c r="B49" s="76" t="s">
        <v>1293</v>
      </c>
      <c r="C49" s="76" t="s">
        <v>1294</v>
      </c>
      <c r="D49" s="481"/>
      <c r="E49" s="482"/>
      <c r="F49" s="482"/>
      <c r="G49" s="482"/>
      <c r="H49" s="482"/>
      <c r="I49" s="483"/>
      <c r="J49" s="481"/>
      <c r="K49" s="482"/>
      <c r="L49" s="482"/>
      <c r="M49" s="482"/>
      <c r="N49" s="482"/>
      <c r="O49" s="482"/>
      <c r="P49" s="482"/>
      <c r="Q49" s="484"/>
      <c r="R49" s="168" t="s">
        <v>1216</v>
      </c>
      <c r="S49" s="485" t="s">
        <v>1225</v>
      </c>
      <c r="T49" s="486"/>
      <c r="U49" s="486"/>
      <c r="V49" s="486"/>
      <c r="W49" s="486"/>
      <c r="X49" s="486"/>
      <c r="Y49" s="486"/>
      <c r="Z49" s="487"/>
      <c r="AA49" s="488" t="s">
        <v>1226</v>
      </c>
      <c r="AB49" s="482"/>
      <c r="AC49" s="482"/>
      <c r="AD49" s="482"/>
      <c r="AE49" s="482"/>
      <c r="AF49" s="483"/>
      <c r="AG49" s="481" t="s">
        <v>426</v>
      </c>
      <c r="AH49" s="482"/>
      <c r="AI49" s="482"/>
      <c r="AJ49" s="482"/>
      <c r="AK49" s="483"/>
      <c r="AL49" s="173">
        <v>152</v>
      </c>
      <c r="AM49" s="173">
        <v>152</v>
      </c>
      <c r="AN49" s="477"/>
      <c r="AO49" s="478"/>
      <c r="AP49" s="478"/>
      <c r="AQ49" s="478"/>
      <c r="AR49" s="478"/>
      <c r="AS49" s="478"/>
      <c r="AT49" s="478"/>
      <c r="AU49" s="479"/>
      <c r="AV49" s="477"/>
      <c r="AW49" s="478"/>
      <c r="AX49" s="478"/>
      <c r="AY49" s="478"/>
      <c r="AZ49" s="478"/>
      <c r="BA49" s="478"/>
      <c r="BB49" s="479"/>
      <c r="BC49" s="173"/>
      <c r="BD49" s="173"/>
      <c r="BE49" s="173"/>
      <c r="BF49" s="477"/>
      <c r="BG49" s="478"/>
      <c r="BH49" s="478"/>
      <c r="BI49" s="478"/>
      <c r="BJ49" s="478"/>
      <c r="BK49" s="478"/>
      <c r="BL49" s="478"/>
      <c r="BM49" s="480"/>
    </row>
    <row r="50" spans="1:65" s="67" customFormat="1" ht="51" x14ac:dyDescent="0.2">
      <c r="A50" s="76" t="s">
        <v>1227</v>
      </c>
      <c r="B50" s="76" t="s">
        <v>1293</v>
      </c>
      <c r="C50" s="76" t="s">
        <v>1294</v>
      </c>
      <c r="D50" s="481"/>
      <c r="E50" s="482"/>
      <c r="F50" s="482"/>
      <c r="G50" s="482"/>
      <c r="H50" s="482"/>
      <c r="I50" s="483"/>
      <c r="J50" s="481"/>
      <c r="K50" s="482"/>
      <c r="L50" s="482"/>
      <c r="M50" s="482"/>
      <c r="N50" s="482"/>
      <c r="O50" s="482"/>
      <c r="P50" s="482"/>
      <c r="Q50" s="484"/>
      <c r="R50" s="168" t="s">
        <v>1228</v>
      </c>
      <c r="S50" s="485" t="s">
        <v>1225</v>
      </c>
      <c r="T50" s="486"/>
      <c r="U50" s="486"/>
      <c r="V50" s="486"/>
      <c r="W50" s="486"/>
      <c r="X50" s="486"/>
      <c r="Y50" s="486"/>
      <c r="Z50" s="487"/>
      <c r="AA50" s="488" t="s">
        <v>1226</v>
      </c>
      <c r="AB50" s="482"/>
      <c r="AC50" s="482"/>
      <c r="AD50" s="482"/>
      <c r="AE50" s="482"/>
      <c r="AF50" s="483"/>
      <c r="AG50" s="481" t="s">
        <v>1322</v>
      </c>
      <c r="AH50" s="482"/>
      <c r="AI50" s="482"/>
      <c r="AJ50" s="482"/>
      <c r="AK50" s="483"/>
      <c r="AL50" s="173">
        <v>537</v>
      </c>
      <c r="AM50" s="173">
        <v>537</v>
      </c>
      <c r="AN50" s="477"/>
      <c r="AO50" s="478"/>
      <c r="AP50" s="478"/>
      <c r="AQ50" s="478"/>
      <c r="AR50" s="478"/>
      <c r="AS50" s="478"/>
      <c r="AT50" s="478"/>
      <c r="AU50" s="479"/>
      <c r="AV50" s="477"/>
      <c r="AW50" s="478"/>
      <c r="AX50" s="478"/>
      <c r="AY50" s="478"/>
      <c r="AZ50" s="478"/>
      <c r="BA50" s="478"/>
      <c r="BB50" s="479"/>
      <c r="BC50" s="173"/>
      <c r="BD50" s="173"/>
      <c r="BE50" s="173"/>
      <c r="BF50" s="477"/>
      <c r="BG50" s="478"/>
      <c r="BH50" s="478"/>
      <c r="BI50" s="478"/>
      <c r="BJ50" s="478"/>
      <c r="BK50" s="478"/>
      <c r="BL50" s="478"/>
      <c r="BM50" s="480"/>
    </row>
    <row r="51" spans="1:65" s="67" customFormat="1" ht="38.25" x14ac:dyDescent="0.2">
      <c r="A51" s="76" t="s">
        <v>1300</v>
      </c>
      <c r="B51" s="76" t="s">
        <v>1293</v>
      </c>
      <c r="C51" s="76" t="s">
        <v>1294</v>
      </c>
      <c r="D51" s="481"/>
      <c r="E51" s="482"/>
      <c r="F51" s="482"/>
      <c r="G51" s="482"/>
      <c r="H51" s="482"/>
      <c r="I51" s="483"/>
      <c r="J51" s="481"/>
      <c r="K51" s="482"/>
      <c r="L51" s="482"/>
      <c r="M51" s="482"/>
      <c r="N51" s="482"/>
      <c r="O51" s="482"/>
      <c r="P51" s="482"/>
      <c r="Q51" s="484"/>
      <c r="R51" s="168" t="s">
        <v>1216</v>
      </c>
      <c r="S51" s="485" t="s">
        <v>1225</v>
      </c>
      <c r="T51" s="486"/>
      <c r="U51" s="486"/>
      <c r="V51" s="486"/>
      <c r="W51" s="486"/>
      <c r="X51" s="486"/>
      <c r="Y51" s="486"/>
      <c r="Z51" s="487"/>
      <c r="AA51" s="488" t="s">
        <v>1226</v>
      </c>
      <c r="AB51" s="482"/>
      <c r="AC51" s="482"/>
      <c r="AD51" s="482"/>
      <c r="AE51" s="482"/>
      <c r="AF51" s="483"/>
      <c r="AG51" s="481" t="s">
        <v>1323</v>
      </c>
      <c r="AH51" s="482"/>
      <c r="AI51" s="482"/>
      <c r="AJ51" s="482"/>
      <c r="AK51" s="483"/>
      <c r="AL51" s="173">
        <v>1450</v>
      </c>
      <c r="AM51" s="173">
        <v>1450</v>
      </c>
      <c r="AN51" s="477"/>
      <c r="AO51" s="478"/>
      <c r="AP51" s="478"/>
      <c r="AQ51" s="478"/>
      <c r="AR51" s="478"/>
      <c r="AS51" s="478"/>
      <c r="AT51" s="478"/>
      <c r="AU51" s="479"/>
      <c r="AV51" s="477"/>
      <c r="AW51" s="478"/>
      <c r="AX51" s="478"/>
      <c r="AY51" s="478"/>
      <c r="AZ51" s="478"/>
      <c r="BA51" s="478"/>
      <c r="BB51" s="479"/>
      <c r="BC51" s="173"/>
      <c r="BD51" s="173"/>
      <c r="BE51" s="173"/>
      <c r="BF51" s="477"/>
      <c r="BG51" s="478"/>
      <c r="BH51" s="478"/>
      <c r="BI51" s="478"/>
      <c r="BJ51" s="478"/>
      <c r="BK51" s="478"/>
      <c r="BL51" s="478"/>
      <c r="BM51" s="480"/>
    </row>
    <row r="52" spans="1:65" s="67" customFormat="1" ht="51" x14ac:dyDescent="0.2">
      <c r="A52" s="76" t="s">
        <v>1359</v>
      </c>
      <c r="B52" s="76" t="s">
        <v>1293</v>
      </c>
      <c r="C52" s="76" t="s">
        <v>1294</v>
      </c>
      <c r="D52" s="481"/>
      <c r="E52" s="482"/>
      <c r="F52" s="482"/>
      <c r="G52" s="482"/>
      <c r="H52" s="482"/>
      <c r="I52" s="483"/>
      <c r="J52" s="481"/>
      <c r="K52" s="482"/>
      <c r="L52" s="482"/>
      <c r="M52" s="482"/>
      <c r="N52" s="482"/>
      <c r="O52" s="482"/>
      <c r="P52" s="482"/>
      <c r="Q52" s="484"/>
      <c r="R52" s="168" t="s">
        <v>1230</v>
      </c>
      <c r="S52" s="485" t="s">
        <v>1225</v>
      </c>
      <c r="T52" s="486"/>
      <c r="U52" s="486"/>
      <c r="V52" s="486"/>
      <c r="W52" s="486"/>
      <c r="X52" s="486"/>
      <c r="Y52" s="486"/>
      <c r="Z52" s="487"/>
      <c r="AA52" s="488" t="s">
        <v>1226</v>
      </c>
      <c r="AB52" s="482"/>
      <c r="AC52" s="482"/>
      <c r="AD52" s="482"/>
      <c r="AE52" s="482"/>
      <c r="AF52" s="483"/>
      <c r="AG52" s="481" t="s">
        <v>1324</v>
      </c>
      <c r="AH52" s="482"/>
      <c r="AI52" s="482"/>
      <c r="AJ52" s="482"/>
      <c r="AK52" s="483"/>
      <c r="AL52" s="173">
        <v>495</v>
      </c>
      <c r="AM52" s="173">
        <v>495</v>
      </c>
      <c r="AN52" s="477"/>
      <c r="AO52" s="478"/>
      <c r="AP52" s="478"/>
      <c r="AQ52" s="478"/>
      <c r="AR52" s="478"/>
      <c r="AS52" s="478"/>
      <c r="AT52" s="478"/>
      <c r="AU52" s="479"/>
      <c r="AV52" s="477"/>
      <c r="AW52" s="478"/>
      <c r="AX52" s="478"/>
      <c r="AY52" s="478"/>
      <c r="AZ52" s="478"/>
      <c r="BA52" s="478"/>
      <c r="BB52" s="479"/>
      <c r="BC52" s="173"/>
      <c r="BD52" s="173"/>
      <c r="BE52" s="173"/>
      <c r="BF52" s="477"/>
      <c r="BG52" s="478"/>
      <c r="BH52" s="478"/>
      <c r="BI52" s="478"/>
      <c r="BJ52" s="478"/>
      <c r="BK52" s="478"/>
      <c r="BL52" s="478"/>
      <c r="BM52" s="480"/>
    </row>
    <row r="53" spans="1:65" s="67" customFormat="1" ht="25.5" x14ac:dyDescent="0.2">
      <c r="A53" s="76" t="s">
        <v>1231</v>
      </c>
      <c r="B53" s="76" t="s">
        <v>1293</v>
      </c>
      <c r="C53" s="76" t="s">
        <v>1294</v>
      </c>
      <c r="D53" s="481"/>
      <c r="E53" s="482"/>
      <c r="F53" s="482"/>
      <c r="G53" s="482"/>
      <c r="H53" s="482"/>
      <c r="I53" s="483"/>
      <c r="J53" s="481"/>
      <c r="K53" s="482"/>
      <c r="L53" s="482"/>
      <c r="M53" s="482"/>
      <c r="N53" s="482"/>
      <c r="O53" s="482"/>
      <c r="P53" s="482"/>
      <c r="Q53" s="484"/>
      <c r="R53" s="168" t="s">
        <v>1220</v>
      </c>
      <c r="S53" s="485" t="s">
        <v>1225</v>
      </c>
      <c r="T53" s="486"/>
      <c r="U53" s="486"/>
      <c r="V53" s="486"/>
      <c r="W53" s="486"/>
      <c r="X53" s="486"/>
      <c r="Y53" s="486"/>
      <c r="Z53" s="487"/>
      <c r="AA53" s="488" t="s">
        <v>1226</v>
      </c>
      <c r="AB53" s="482"/>
      <c r="AC53" s="482"/>
      <c r="AD53" s="482"/>
      <c r="AE53" s="482"/>
      <c r="AF53" s="483"/>
      <c r="AG53" s="481" t="s">
        <v>1325</v>
      </c>
      <c r="AH53" s="482"/>
      <c r="AI53" s="482"/>
      <c r="AJ53" s="482"/>
      <c r="AK53" s="483"/>
      <c r="AL53" s="173">
        <v>267</v>
      </c>
      <c r="AM53" s="173">
        <v>267</v>
      </c>
      <c r="AN53" s="477"/>
      <c r="AO53" s="478"/>
      <c r="AP53" s="478"/>
      <c r="AQ53" s="478"/>
      <c r="AR53" s="478"/>
      <c r="AS53" s="478"/>
      <c r="AT53" s="478"/>
      <c r="AU53" s="479"/>
      <c r="AV53" s="477"/>
      <c r="AW53" s="478"/>
      <c r="AX53" s="478"/>
      <c r="AY53" s="478"/>
      <c r="AZ53" s="478"/>
      <c r="BA53" s="478"/>
      <c r="BB53" s="479"/>
      <c r="BC53" s="173"/>
      <c r="BD53" s="173"/>
      <c r="BE53" s="173"/>
      <c r="BF53" s="477"/>
      <c r="BG53" s="478"/>
      <c r="BH53" s="478"/>
      <c r="BI53" s="478"/>
      <c r="BJ53" s="478"/>
      <c r="BK53" s="478"/>
      <c r="BL53" s="478"/>
      <c r="BM53" s="480"/>
    </row>
    <row r="54" spans="1:65" s="67" customFormat="1" ht="38.25" x14ac:dyDescent="0.2">
      <c r="A54" s="76" t="s">
        <v>1301</v>
      </c>
      <c r="B54" s="76" t="s">
        <v>1293</v>
      </c>
      <c r="C54" s="76" t="s">
        <v>1294</v>
      </c>
      <c r="D54" s="481"/>
      <c r="E54" s="482"/>
      <c r="F54" s="482"/>
      <c r="G54" s="482"/>
      <c r="H54" s="482"/>
      <c r="I54" s="483"/>
      <c r="J54" s="481"/>
      <c r="K54" s="482"/>
      <c r="L54" s="482"/>
      <c r="M54" s="482"/>
      <c r="N54" s="482"/>
      <c r="O54" s="482"/>
      <c r="P54" s="482"/>
      <c r="Q54" s="484"/>
      <c r="R54" s="168" t="s">
        <v>1218</v>
      </c>
      <c r="S54" s="485" t="s">
        <v>1225</v>
      </c>
      <c r="T54" s="486"/>
      <c r="U54" s="486"/>
      <c r="V54" s="486"/>
      <c r="W54" s="486"/>
      <c r="X54" s="486"/>
      <c r="Y54" s="486"/>
      <c r="Z54" s="487"/>
      <c r="AA54" s="488" t="s">
        <v>1226</v>
      </c>
      <c r="AB54" s="482"/>
      <c r="AC54" s="482"/>
      <c r="AD54" s="482"/>
      <c r="AE54" s="482"/>
      <c r="AF54" s="483"/>
      <c r="AG54" s="481" t="s">
        <v>1326</v>
      </c>
      <c r="AH54" s="482"/>
      <c r="AI54" s="482"/>
      <c r="AJ54" s="482"/>
      <c r="AK54" s="483"/>
      <c r="AL54" s="173">
        <v>97</v>
      </c>
      <c r="AM54" s="173">
        <v>97</v>
      </c>
      <c r="AN54" s="477"/>
      <c r="AO54" s="478"/>
      <c r="AP54" s="478"/>
      <c r="AQ54" s="478"/>
      <c r="AR54" s="478"/>
      <c r="AS54" s="478"/>
      <c r="AT54" s="478"/>
      <c r="AU54" s="479"/>
      <c r="AV54" s="477"/>
      <c r="AW54" s="478"/>
      <c r="AX54" s="478"/>
      <c r="AY54" s="478"/>
      <c r="AZ54" s="478"/>
      <c r="BA54" s="478"/>
      <c r="BB54" s="479"/>
      <c r="BC54" s="173"/>
      <c r="BD54" s="173"/>
      <c r="BE54" s="173"/>
      <c r="BF54" s="477"/>
      <c r="BG54" s="478"/>
      <c r="BH54" s="478"/>
      <c r="BI54" s="478"/>
      <c r="BJ54" s="478"/>
      <c r="BK54" s="478"/>
      <c r="BL54" s="478"/>
      <c r="BM54" s="480"/>
    </row>
    <row r="55" spans="1:65" s="67" customFormat="1" ht="51" x14ac:dyDescent="0.2">
      <c r="A55" s="76" t="s">
        <v>1358</v>
      </c>
      <c r="B55" s="76" t="s">
        <v>1293</v>
      </c>
      <c r="C55" s="76" t="s">
        <v>1294</v>
      </c>
      <c r="D55" s="481"/>
      <c r="E55" s="482"/>
      <c r="F55" s="482"/>
      <c r="G55" s="482"/>
      <c r="H55" s="482"/>
      <c r="I55" s="483"/>
      <c r="J55" s="481"/>
      <c r="K55" s="482"/>
      <c r="L55" s="482"/>
      <c r="M55" s="482"/>
      <c r="N55" s="482"/>
      <c r="O55" s="482"/>
      <c r="P55" s="482"/>
      <c r="Q55" s="484"/>
      <c r="R55" s="168" t="s">
        <v>1219</v>
      </c>
      <c r="S55" s="485" t="s">
        <v>1225</v>
      </c>
      <c r="T55" s="486"/>
      <c r="U55" s="486"/>
      <c r="V55" s="486"/>
      <c r="W55" s="486"/>
      <c r="X55" s="486"/>
      <c r="Y55" s="486"/>
      <c r="Z55" s="487"/>
      <c r="AA55" s="488" t="s">
        <v>1226</v>
      </c>
      <c r="AB55" s="482"/>
      <c r="AC55" s="482"/>
      <c r="AD55" s="482"/>
      <c r="AE55" s="482"/>
      <c r="AF55" s="483"/>
      <c r="AG55" s="481" t="s">
        <v>1221</v>
      </c>
      <c r="AH55" s="482"/>
      <c r="AI55" s="482"/>
      <c r="AJ55" s="482"/>
      <c r="AK55" s="483"/>
      <c r="AL55" s="173">
        <v>260</v>
      </c>
      <c r="AM55" s="173">
        <v>260</v>
      </c>
      <c r="AN55" s="477"/>
      <c r="AO55" s="478"/>
      <c r="AP55" s="478"/>
      <c r="AQ55" s="478"/>
      <c r="AR55" s="478"/>
      <c r="AS55" s="478"/>
      <c r="AT55" s="478"/>
      <c r="AU55" s="479"/>
      <c r="AV55" s="477"/>
      <c r="AW55" s="478"/>
      <c r="AX55" s="478"/>
      <c r="AY55" s="478"/>
      <c r="AZ55" s="478"/>
      <c r="BA55" s="478"/>
      <c r="BB55" s="479"/>
      <c r="BC55" s="173"/>
      <c r="BD55" s="173"/>
      <c r="BE55" s="173"/>
      <c r="BF55" s="477"/>
      <c r="BG55" s="478"/>
      <c r="BH55" s="478"/>
      <c r="BI55" s="478"/>
      <c r="BJ55" s="478"/>
      <c r="BK55" s="478"/>
      <c r="BL55" s="478"/>
      <c r="BM55" s="480"/>
    </row>
    <row r="56" spans="1:65" s="67" customFormat="1" ht="38.25" x14ac:dyDescent="0.2">
      <c r="A56" s="76" t="s">
        <v>1303</v>
      </c>
      <c r="B56" s="76" t="s">
        <v>1293</v>
      </c>
      <c r="C56" s="76" t="s">
        <v>1294</v>
      </c>
      <c r="D56" s="481"/>
      <c r="E56" s="482"/>
      <c r="F56" s="482"/>
      <c r="G56" s="482"/>
      <c r="H56" s="482"/>
      <c r="I56" s="483"/>
      <c r="J56" s="481"/>
      <c r="K56" s="482"/>
      <c r="L56" s="482"/>
      <c r="M56" s="482"/>
      <c r="N56" s="482"/>
      <c r="O56" s="482"/>
      <c r="P56" s="482"/>
      <c r="Q56" s="484"/>
      <c r="R56" s="168" t="s">
        <v>1219</v>
      </c>
      <c r="S56" s="485" t="s">
        <v>1225</v>
      </c>
      <c r="T56" s="486"/>
      <c r="U56" s="486"/>
      <c r="V56" s="486"/>
      <c r="W56" s="486"/>
      <c r="X56" s="486"/>
      <c r="Y56" s="486"/>
      <c r="Z56" s="487"/>
      <c r="AA56" s="488" t="s">
        <v>1226</v>
      </c>
      <c r="AB56" s="482"/>
      <c r="AC56" s="482"/>
      <c r="AD56" s="482"/>
      <c r="AE56" s="482"/>
      <c r="AF56" s="483"/>
      <c r="AG56" s="481" t="s">
        <v>1327</v>
      </c>
      <c r="AH56" s="482"/>
      <c r="AI56" s="482"/>
      <c r="AJ56" s="482"/>
      <c r="AK56" s="483"/>
      <c r="AL56" s="173">
        <v>50</v>
      </c>
      <c r="AM56" s="173">
        <v>50</v>
      </c>
      <c r="AN56" s="477"/>
      <c r="AO56" s="478"/>
      <c r="AP56" s="478"/>
      <c r="AQ56" s="478"/>
      <c r="AR56" s="478"/>
      <c r="AS56" s="478"/>
      <c r="AT56" s="478"/>
      <c r="AU56" s="479"/>
      <c r="AV56" s="477"/>
      <c r="AW56" s="478"/>
      <c r="AX56" s="478"/>
      <c r="AY56" s="478"/>
      <c r="AZ56" s="478"/>
      <c r="BA56" s="478"/>
      <c r="BB56" s="479"/>
      <c r="BC56" s="173"/>
      <c r="BD56" s="173"/>
      <c r="BE56" s="173"/>
      <c r="BF56" s="477"/>
      <c r="BG56" s="478"/>
      <c r="BH56" s="478"/>
      <c r="BI56" s="478"/>
      <c r="BJ56" s="478"/>
      <c r="BK56" s="478"/>
      <c r="BL56" s="478"/>
      <c r="BM56" s="480"/>
    </row>
    <row r="57" spans="1:65" s="67" customFormat="1" ht="38.25" x14ac:dyDescent="0.2">
      <c r="A57" s="76" t="s">
        <v>1304</v>
      </c>
      <c r="B57" s="76" t="s">
        <v>1293</v>
      </c>
      <c r="C57" s="76" t="s">
        <v>1294</v>
      </c>
      <c r="D57" s="481"/>
      <c r="E57" s="482"/>
      <c r="F57" s="482"/>
      <c r="G57" s="482"/>
      <c r="H57" s="482"/>
      <c r="I57" s="483"/>
      <c r="J57" s="481"/>
      <c r="K57" s="482"/>
      <c r="L57" s="482"/>
      <c r="M57" s="482"/>
      <c r="N57" s="482"/>
      <c r="O57" s="482"/>
      <c r="P57" s="482"/>
      <c r="Q57" s="484"/>
      <c r="R57" s="168" t="s">
        <v>1219</v>
      </c>
      <c r="S57" s="485" t="s">
        <v>1225</v>
      </c>
      <c r="T57" s="486"/>
      <c r="U57" s="486"/>
      <c r="V57" s="486"/>
      <c r="W57" s="486"/>
      <c r="X57" s="486"/>
      <c r="Y57" s="486"/>
      <c r="Z57" s="487"/>
      <c r="AA57" s="488" t="s">
        <v>1226</v>
      </c>
      <c r="AB57" s="482"/>
      <c r="AC57" s="482"/>
      <c r="AD57" s="482"/>
      <c r="AE57" s="482"/>
      <c r="AF57" s="483"/>
      <c r="AG57" s="481" t="s">
        <v>1328</v>
      </c>
      <c r="AH57" s="482"/>
      <c r="AI57" s="482"/>
      <c r="AJ57" s="482"/>
      <c r="AK57" s="483"/>
      <c r="AL57" s="173">
        <v>119</v>
      </c>
      <c r="AM57" s="173">
        <v>119</v>
      </c>
      <c r="AN57" s="477"/>
      <c r="AO57" s="478"/>
      <c r="AP57" s="478"/>
      <c r="AQ57" s="478"/>
      <c r="AR57" s="478"/>
      <c r="AS57" s="478"/>
      <c r="AT57" s="478"/>
      <c r="AU57" s="479"/>
      <c r="AV57" s="477"/>
      <c r="AW57" s="478"/>
      <c r="AX57" s="478"/>
      <c r="AY57" s="478"/>
      <c r="AZ57" s="478"/>
      <c r="BA57" s="478"/>
      <c r="BB57" s="479"/>
      <c r="BC57" s="173"/>
      <c r="BD57" s="173"/>
      <c r="BE57" s="173"/>
      <c r="BF57" s="477"/>
      <c r="BG57" s="478"/>
      <c r="BH57" s="478"/>
      <c r="BI57" s="478"/>
      <c r="BJ57" s="478"/>
      <c r="BK57" s="478"/>
      <c r="BL57" s="478"/>
      <c r="BM57" s="480"/>
    </row>
    <row r="58" spans="1:65" s="67" customFormat="1" ht="38.25" x14ac:dyDescent="0.2">
      <c r="A58" s="76" t="s">
        <v>1232</v>
      </c>
      <c r="B58" s="76" t="s">
        <v>1293</v>
      </c>
      <c r="C58" s="76" t="s">
        <v>1294</v>
      </c>
      <c r="D58" s="481"/>
      <c r="E58" s="482"/>
      <c r="F58" s="482"/>
      <c r="G58" s="482"/>
      <c r="H58" s="482"/>
      <c r="I58" s="483"/>
      <c r="J58" s="481"/>
      <c r="K58" s="482"/>
      <c r="L58" s="482"/>
      <c r="M58" s="482"/>
      <c r="N58" s="482"/>
      <c r="O58" s="482"/>
      <c r="P58" s="482"/>
      <c r="Q58" s="484"/>
      <c r="R58" s="168" t="s">
        <v>1224</v>
      </c>
      <c r="S58" s="485" t="s">
        <v>1225</v>
      </c>
      <c r="T58" s="486"/>
      <c r="U58" s="486"/>
      <c r="V58" s="486"/>
      <c r="W58" s="486"/>
      <c r="X58" s="486"/>
      <c r="Y58" s="486"/>
      <c r="Z58" s="487"/>
      <c r="AA58" s="488" t="s">
        <v>1226</v>
      </c>
      <c r="AB58" s="482"/>
      <c r="AC58" s="482"/>
      <c r="AD58" s="482"/>
      <c r="AE58" s="482"/>
      <c r="AF58" s="483"/>
      <c r="AG58" s="481" t="s">
        <v>1329</v>
      </c>
      <c r="AH58" s="482"/>
      <c r="AI58" s="482"/>
      <c r="AJ58" s="482"/>
      <c r="AK58" s="483"/>
      <c r="AL58" s="173">
        <v>15</v>
      </c>
      <c r="AM58" s="173">
        <v>15</v>
      </c>
      <c r="AN58" s="477"/>
      <c r="AO58" s="478"/>
      <c r="AP58" s="478"/>
      <c r="AQ58" s="478"/>
      <c r="AR58" s="478"/>
      <c r="AS58" s="478"/>
      <c r="AT58" s="478"/>
      <c r="AU58" s="479"/>
      <c r="AV58" s="477"/>
      <c r="AW58" s="478"/>
      <c r="AX58" s="478"/>
      <c r="AY58" s="478"/>
      <c r="AZ58" s="478"/>
      <c r="BA58" s="478"/>
      <c r="BB58" s="479"/>
      <c r="BC58" s="173"/>
      <c r="BD58" s="173"/>
      <c r="BE58" s="173"/>
      <c r="BF58" s="477"/>
      <c r="BG58" s="478"/>
      <c r="BH58" s="478"/>
      <c r="BI58" s="478"/>
      <c r="BJ58" s="478"/>
      <c r="BK58" s="478"/>
      <c r="BL58" s="478"/>
      <c r="BM58" s="480"/>
    </row>
    <row r="59" spans="1:65" s="67" customFormat="1" ht="51" x14ac:dyDescent="0.2">
      <c r="A59" s="76" t="s">
        <v>1360</v>
      </c>
      <c r="B59" s="76" t="s">
        <v>1293</v>
      </c>
      <c r="C59" s="76" t="s">
        <v>1294</v>
      </c>
      <c r="D59" s="481"/>
      <c r="E59" s="482"/>
      <c r="F59" s="482"/>
      <c r="G59" s="482"/>
      <c r="H59" s="482"/>
      <c r="I59" s="483"/>
      <c r="J59" s="481"/>
      <c r="K59" s="482"/>
      <c r="L59" s="482"/>
      <c r="M59" s="482"/>
      <c r="N59" s="482"/>
      <c r="O59" s="482"/>
      <c r="P59" s="482"/>
      <c r="Q59" s="484"/>
      <c r="R59" s="168" t="s">
        <v>1219</v>
      </c>
      <c r="S59" s="485" t="s">
        <v>1225</v>
      </c>
      <c r="T59" s="486"/>
      <c r="U59" s="486"/>
      <c r="V59" s="486"/>
      <c r="W59" s="486"/>
      <c r="X59" s="486"/>
      <c r="Y59" s="486"/>
      <c r="Z59" s="487"/>
      <c r="AA59" s="488" t="s">
        <v>1226</v>
      </c>
      <c r="AB59" s="482"/>
      <c r="AC59" s="482"/>
      <c r="AD59" s="482"/>
      <c r="AE59" s="482"/>
      <c r="AF59" s="483"/>
      <c r="AG59" s="481" t="s">
        <v>1330</v>
      </c>
      <c r="AH59" s="482"/>
      <c r="AI59" s="482"/>
      <c r="AJ59" s="482"/>
      <c r="AK59" s="483"/>
      <c r="AL59" s="173">
        <v>2589</v>
      </c>
      <c r="AM59" s="173">
        <v>2589</v>
      </c>
      <c r="AN59" s="477"/>
      <c r="AO59" s="478"/>
      <c r="AP59" s="478"/>
      <c r="AQ59" s="478"/>
      <c r="AR59" s="478"/>
      <c r="AS59" s="478"/>
      <c r="AT59" s="478"/>
      <c r="AU59" s="479"/>
      <c r="AV59" s="477"/>
      <c r="AW59" s="478"/>
      <c r="AX59" s="478"/>
      <c r="AY59" s="478"/>
      <c r="AZ59" s="478"/>
      <c r="BA59" s="478"/>
      <c r="BB59" s="479"/>
      <c r="BC59" s="173"/>
      <c r="BD59" s="173"/>
      <c r="BE59" s="173"/>
      <c r="BF59" s="477"/>
      <c r="BG59" s="478"/>
      <c r="BH59" s="478"/>
      <c r="BI59" s="478"/>
      <c r="BJ59" s="478"/>
      <c r="BK59" s="478"/>
      <c r="BL59" s="478"/>
      <c r="BM59" s="480"/>
    </row>
    <row r="60" spans="1:65" s="67" customFormat="1" ht="25.5" x14ac:dyDescent="0.2">
      <c r="A60" s="76" t="s">
        <v>1233</v>
      </c>
      <c r="B60" s="76" t="s">
        <v>1293</v>
      </c>
      <c r="C60" s="76" t="s">
        <v>1294</v>
      </c>
      <c r="D60" s="481"/>
      <c r="E60" s="482"/>
      <c r="F60" s="482"/>
      <c r="G60" s="482"/>
      <c r="H60" s="482"/>
      <c r="I60" s="483"/>
      <c r="J60" s="481"/>
      <c r="K60" s="482"/>
      <c r="L60" s="482"/>
      <c r="M60" s="482"/>
      <c r="N60" s="482"/>
      <c r="O60" s="482"/>
      <c r="P60" s="482"/>
      <c r="Q60" s="484"/>
      <c r="R60" s="168" t="s">
        <v>1234</v>
      </c>
      <c r="S60" s="485" t="s">
        <v>1225</v>
      </c>
      <c r="T60" s="486"/>
      <c r="U60" s="486"/>
      <c r="V60" s="486"/>
      <c r="W60" s="486"/>
      <c r="X60" s="486"/>
      <c r="Y60" s="486"/>
      <c r="Z60" s="487"/>
      <c r="AA60" s="488" t="s">
        <v>1226</v>
      </c>
      <c r="AB60" s="482"/>
      <c r="AC60" s="482"/>
      <c r="AD60" s="482"/>
      <c r="AE60" s="482"/>
      <c r="AF60" s="483"/>
      <c r="AG60" s="481" t="s">
        <v>1331</v>
      </c>
      <c r="AH60" s="482"/>
      <c r="AI60" s="482"/>
      <c r="AJ60" s="482"/>
      <c r="AK60" s="483"/>
      <c r="AL60" s="173">
        <v>112</v>
      </c>
      <c r="AM60" s="173">
        <v>112</v>
      </c>
      <c r="AN60" s="477"/>
      <c r="AO60" s="478"/>
      <c r="AP60" s="478"/>
      <c r="AQ60" s="478"/>
      <c r="AR60" s="478"/>
      <c r="AS60" s="478"/>
      <c r="AT60" s="478"/>
      <c r="AU60" s="479"/>
      <c r="AV60" s="477"/>
      <c r="AW60" s="478"/>
      <c r="AX60" s="478"/>
      <c r="AY60" s="478"/>
      <c r="AZ60" s="478"/>
      <c r="BA60" s="478"/>
      <c r="BB60" s="479"/>
      <c r="BC60" s="173"/>
      <c r="BD60" s="173"/>
      <c r="BE60" s="173"/>
      <c r="BF60" s="477"/>
      <c r="BG60" s="478"/>
      <c r="BH60" s="478"/>
      <c r="BI60" s="478"/>
      <c r="BJ60" s="478"/>
      <c r="BK60" s="478"/>
      <c r="BL60" s="478"/>
      <c r="BM60" s="480"/>
    </row>
    <row r="61" spans="1:65" s="67" customFormat="1" ht="12.75" x14ac:dyDescent="0.2">
      <c r="A61" s="154"/>
      <c r="B61" s="153"/>
      <c r="C61" s="170"/>
      <c r="D61" s="462"/>
      <c r="E61" s="463"/>
      <c r="F61" s="463"/>
      <c r="G61" s="463"/>
      <c r="H61" s="463"/>
      <c r="I61" s="464"/>
      <c r="J61" s="462"/>
      <c r="K61" s="463"/>
      <c r="L61" s="463"/>
      <c r="M61" s="463"/>
      <c r="N61" s="463"/>
      <c r="O61" s="463"/>
      <c r="P61" s="463"/>
      <c r="Q61" s="465"/>
      <c r="R61" s="170"/>
      <c r="S61" s="466"/>
      <c r="T61" s="467"/>
      <c r="U61" s="467"/>
      <c r="V61" s="467"/>
      <c r="W61" s="467"/>
      <c r="X61" s="467"/>
      <c r="Y61" s="467"/>
      <c r="Z61" s="468"/>
      <c r="AA61" s="469"/>
      <c r="AB61" s="463"/>
      <c r="AC61" s="463"/>
      <c r="AD61" s="463"/>
      <c r="AE61" s="463"/>
      <c r="AF61" s="464"/>
      <c r="AG61" s="470"/>
      <c r="AH61" s="471"/>
      <c r="AI61" s="471"/>
      <c r="AJ61" s="471"/>
      <c r="AK61" s="472"/>
      <c r="AL61" s="69"/>
      <c r="AM61" s="69"/>
      <c r="AN61" s="473"/>
      <c r="AO61" s="474"/>
      <c r="AP61" s="474"/>
      <c r="AQ61" s="474"/>
      <c r="AR61" s="474"/>
      <c r="AS61" s="474"/>
      <c r="AT61" s="474"/>
      <c r="AU61" s="475"/>
      <c r="AV61" s="473"/>
      <c r="AW61" s="474"/>
      <c r="AX61" s="474"/>
      <c r="AY61" s="474"/>
      <c r="AZ61" s="474"/>
      <c r="BA61" s="474"/>
      <c r="BB61" s="475"/>
      <c r="BC61" s="69"/>
      <c r="BD61" s="69"/>
      <c r="BE61" s="69"/>
      <c r="BF61" s="473"/>
      <c r="BG61" s="474"/>
      <c r="BH61" s="474"/>
      <c r="BI61" s="474"/>
      <c r="BJ61" s="474"/>
      <c r="BK61" s="474"/>
      <c r="BL61" s="474"/>
      <c r="BM61" s="476"/>
    </row>
    <row r="62" spans="1:65" s="67" customFormat="1" ht="12.75" x14ac:dyDescent="0.2">
      <c r="A62" s="176" t="s">
        <v>419</v>
      </c>
      <c r="B62" s="367" t="s">
        <v>43</v>
      </c>
      <c r="C62" s="198" t="s">
        <v>43</v>
      </c>
      <c r="D62" s="454" t="s">
        <v>43</v>
      </c>
      <c r="E62" s="199"/>
      <c r="F62" s="199"/>
      <c r="G62" s="199"/>
      <c r="H62" s="199"/>
      <c r="I62" s="330"/>
      <c r="J62" s="457"/>
      <c r="K62" s="450"/>
      <c r="L62" s="450"/>
      <c r="M62" s="450"/>
      <c r="N62" s="450"/>
      <c r="O62" s="450"/>
      <c r="P62" s="450"/>
      <c r="Q62" s="459"/>
      <c r="R62" s="198" t="s">
        <v>43</v>
      </c>
      <c r="S62" s="454" t="s">
        <v>43</v>
      </c>
      <c r="T62" s="199"/>
      <c r="U62" s="199"/>
      <c r="V62" s="199"/>
      <c r="W62" s="199"/>
      <c r="X62" s="199"/>
      <c r="Y62" s="199"/>
      <c r="Z62" s="200"/>
      <c r="AA62" s="198" t="s">
        <v>43</v>
      </c>
      <c r="AB62" s="199"/>
      <c r="AC62" s="199"/>
      <c r="AD62" s="199"/>
      <c r="AE62" s="199"/>
      <c r="AF62" s="330"/>
      <c r="AG62" s="454" t="s">
        <v>174</v>
      </c>
      <c r="AH62" s="199"/>
      <c r="AI62" s="199"/>
      <c r="AJ62" s="199"/>
      <c r="AK62" s="330"/>
      <c r="AL62" s="260"/>
      <c r="AM62" s="260"/>
      <c r="AN62" s="260"/>
      <c r="AO62" s="261"/>
      <c r="AP62" s="261"/>
      <c r="AQ62" s="261"/>
      <c r="AR62" s="261"/>
      <c r="AS62" s="261"/>
      <c r="AT62" s="261"/>
      <c r="AU62" s="262"/>
      <c r="AV62" s="260"/>
      <c r="AW62" s="261"/>
      <c r="AX62" s="261"/>
      <c r="AY62" s="261"/>
      <c r="AZ62" s="261"/>
      <c r="BA62" s="261"/>
      <c r="BB62" s="262"/>
      <c r="BC62" s="260"/>
      <c r="BD62" s="260"/>
      <c r="BE62" s="260"/>
      <c r="BF62" s="260"/>
      <c r="BG62" s="261"/>
      <c r="BH62" s="261"/>
      <c r="BI62" s="261"/>
      <c r="BJ62" s="261"/>
      <c r="BK62" s="261"/>
      <c r="BL62" s="261"/>
      <c r="BM62" s="267"/>
    </row>
    <row r="63" spans="1:65" s="67" customFormat="1" ht="12.75" x14ac:dyDescent="0.2">
      <c r="A63" s="177" t="s">
        <v>420</v>
      </c>
      <c r="B63" s="394"/>
      <c r="C63" s="201"/>
      <c r="D63" s="455"/>
      <c r="E63" s="202"/>
      <c r="F63" s="202"/>
      <c r="G63" s="202"/>
      <c r="H63" s="202"/>
      <c r="I63" s="331"/>
      <c r="J63" s="458"/>
      <c r="K63" s="210"/>
      <c r="L63" s="210"/>
      <c r="M63" s="210"/>
      <c r="N63" s="210"/>
      <c r="O63" s="210"/>
      <c r="P63" s="210"/>
      <c r="Q63" s="460"/>
      <c r="R63" s="201"/>
      <c r="S63" s="455"/>
      <c r="T63" s="202"/>
      <c r="U63" s="202"/>
      <c r="V63" s="202"/>
      <c r="W63" s="202"/>
      <c r="X63" s="202"/>
      <c r="Y63" s="202"/>
      <c r="Z63" s="203"/>
      <c r="AA63" s="201"/>
      <c r="AB63" s="202"/>
      <c r="AC63" s="202"/>
      <c r="AD63" s="202"/>
      <c r="AE63" s="202"/>
      <c r="AF63" s="331"/>
      <c r="AG63" s="455"/>
      <c r="AH63" s="202"/>
      <c r="AI63" s="202"/>
      <c r="AJ63" s="202"/>
      <c r="AK63" s="331"/>
      <c r="AL63" s="268"/>
      <c r="AM63" s="268"/>
      <c r="AN63" s="268"/>
      <c r="AO63" s="269"/>
      <c r="AP63" s="269"/>
      <c r="AQ63" s="269"/>
      <c r="AR63" s="269"/>
      <c r="AS63" s="269"/>
      <c r="AT63" s="269"/>
      <c r="AU63" s="279"/>
      <c r="AV63" s="268"/>
      <c r="AW63" s="269"/>
      <c r="AX63" s="269"/>
      <c r="AY63" s="269"/>
      <c r="AZ63" s="269"/>
      <c r="BA63" s="269"/>
      <c r="BB63" s="279"/>
      <c r="BC63" s="268"/>
      <c r="BD63" s="268"/>
      <c r="BE63" s="268"/>
      <c r="BF63" s="268"/>
      <c r="BG63" s="269"/>
      <c r="BH63" s="269"/>
      <c r="BI63" s="269"/>
      <c r="BJ63" s="269"/>
      <c r="BK63" s="269"/>
      <c r="BL63" s="269"/>
      <c r="BM63" s="270"/>
    </row>
    <row r="64" spans="1:65" s="70" customFormat="1" ht="12.75" x14ac:dyDescent="0.2">
      <c r="A64" s="130" t="s">
        <v>139</v>
      </c>
      <c r="B64" s="456"/>
      <c r="C64" s="449"/>
      <c r="D64" s="457"/>
      <c r="E64" s="450"/>
      <c r="F64" s="450"/>
      <c r="G64" s="450"/>
      <c r="H64" s="450"/>
      <c r="I64" s="451"/>
      <c r="J64" s="457"/>
      <c r="K64" s="450"/>
      <c r="L64" s="450"/>
      <c r="M64" s="450"/>
      <c r="N64" s="450"/>
      <c r="O64" s="450"/>
      <c r="P64" s="450"/>
      <c r="Q64" s="459"/>
      <c r="R64" s="449"/>
      <c r="S64" s="457"/>
      <c r="T64" s="450"/>
      <c r="U64" s="450"/>
      <c r="V64" s="450"/>
      <c r="W64" s="450"/>
      <c r="X64" s="450"/>
      <c r="Y64" s="450"/>
      <c r="Z64" s="459"/>
      <c r="AA64" s="449"/>
      <c r="AB64" s="450"/>
      <c r="AC64" s="450"/>
      <c r="AD64" s="450"/>
      <c r="AE64" s="450"/>
      <c r="AF64" s="451"/>
      <c r="AG64" s="454" t="s">
        <v>427</v>
      </c>
      <c r="AH64" s="199"/>
      <c r="AI64" s="199"/>
      <c r="AJ64" s="199"/>
      <c r="AK64" s="330"/>
      <c r="AL64" s="260"/>
      <c r="AM64" s="260"/>
      <c r="AN64" s="260"/>
      <c r="AO64" s="261"/>
      <c r="AP64" s="261"/>
      <c r="AQ64" s="261"/>
      <c r="AR64" s="261"/>
      <c r="AS64" s="261"/>
      <c r="AT64" s="261"/>
      <c r="AU64" s="262"/>
      <c r="AV64" s="260"/>
      <c r="AW64" s="261"/>
      <c r="AX64" s="261"/>
      <c r="AY64" s="261"/>
      <c r="AZ64" s="261"/>
      <c r="BA64" s="261"/>
      <c r="BB64" s="262"/>
      <c r="BC64" s="260"/>
      <c r="BD64" s="260"/>
      <c r="BE64" s="260"/>
      <c r="BF64" s="260"/>
      <c r="BG64" s="261"/>
      <c r="BH64" s="261"/>
      <c r="BI64" s="261"/>
      <c r="BJ64" s="261"/>
      <c r="BK64" s="261"/>
      <c r="BL64" s="261"/>
      <c r="BM64" s="267"/>
    </row>
    <row r="65" spans="1:65" s="140" customFormat="1" ht="12.75" x14ac:dyDescent="0.2">
      <c r="A65" s="132"/>
      <c r="B65" s="372"/>
      <c r="C65" s="452"/>
      <c r="D65" s="458"/>
      <c r="E65" s="210"/>
      <c r="F65" s="210"/>
      <c r="G65" s="210"/>
      <c r="H65" s="210"/>
      <c r="I65" s="453"/>
      <c r="J65" s="458"/>
      <c r="K65" s="210"/>
      <c r="L65" s="210"/>
      <c r="M65" s="210"/>
      <c r="N65" s="210"/>
      <c r="O65" s="210"/>
      <c r="P65" s="210"/>
      <c r="Q65" s="460"/>
      <c r="R65" s="452"/>
      <c r="S65" s="458"/>
      <c r="T65" s="210"/>
      <c r="U65" s="210"/>
      <c r="V65" s="210"/>
      <c r="W65" s="210"/>
      <c r="X65" s="210"/>
      <c r="Y65" s="210"/>
      <c r="Z65" s="460"/>
      <c r="AA65" s="452"/>
      <c r="AB65" s="210"/>
      <c r="AC65" s="210"/>
      <c r="AD65" s="210"/>
      <c r="AE65" s="210"/>
      <c r="AF65" s="453"/>
      <c r="AG65" s="455"/>
      <c r="AH65" s="202"/>
      <c r="AI65" s="202"/>
      <c r="AJ65" s="202"/>
      <c r="AK65" s="331"/>
      <c r="AL65" s="268"/>
      <c r="AM65" s="268"/>
      <c r="AN65" s="268"/>
      <c r="AO65" s="269"/>
      <c r="AP65" s="269"/>
      <c r="AQ65" s="269"/>
      <c r="AR65" s="269"/>
      <c r="AS65" s="269"/>
      <c r="AT65" s="269"/>
      <c r="AU65" s="279"/>
      <c r="AV65" s="268"/>
      <c r="AW65" s="269"/>
      <c r="AX65" s="269"/>
      <c r="AY65" s="269"/>
      <c r="AZ65" s="269"/>
      <c r="BA65" s="269"/>
      <c r="BB65" s="279"/>
      <c r="BC65" s="268"/>
      <c r="BD65" s="268"/>
      <c r="BE65" s="268"/>
      <c r="BF65" s="268"/>
      <c r="BG65" s="269"/>
      <c r="BH65" s="269"/>
      <c r="BI65" s="269"/>
      <c r="BJ65" s="269"/>
      <c r="BK65" s="269"/>
      <c r="BL65" s="269"/>
      <c r="BM65" s="270"/>
    </row>
    <row r="66" spans="1:65" s="140" customFormat="1" ht="12.75" x14ac:dyDescent="0.2">
      <c r="A66" s="138"/>
      <c r="B66" s="142"/>
      <c r="C66" s="143"/>
      <c r="D66" s="348"/>
      <c r="E66" s="362"/>
      <c r="F66" s="362"/>
      <c r="G66" s="362"/>
      <c r="H66" s="362"/>
      <c r="I66" s="363"/>
      <c r="J66" s="348"/>
      <c r="K66" s="362"/>
      <c r="L66" s="362"/>
      <c r="M66" s="362"/>
      <c r="N66" s="362"/>
      <c r="O66" s="362"/>
      <c r="P66" s="362"/>
      <c r="Q66" s="461"/>
      <c r="R66" s="143"/>
      <c r="S66" s="360"/>
      <c r="T66" s="310"/>
      <c r="U66" s="310"/>
      <c r="V66" s="310"/>
      <c r="W66" s="310"/>
      <c r="X66" s="310"/>
      <c r="Y66" s="310"/>
      <c r="Z66" s="444"/>
      <c r="AA66" s="361"/>
      <c r="AB66" s="362"/>
      <c r="AC66" s="362"/>
      <c r="AD66" s="362"/>
      <c r="AE66" s="362"/>
      <c r="AF66" s="363"/>
      <c r="AG66" s="446"/>
      <c r="AH66" s="447"/>
      <c r="AI66" s="447"/>
      <c r="AJ66" s="447"/>
      <c r="AK66" s="448"/>
      <c r="AL66" s="135"/>
      <c r="AM66" s="135"/>
      <c r="AN66" s="253"/>
      <c r="AO66" s="254"/>
      <c r="AP66" s="254"/>
      <c r="AQ66" s="254"/>
      <c r="AR66" s="254"/>
      <c r="AS66" s="254"/>
      <c r="AT66" s="254"/>
      <c r="AU66" s="282"/>
      <c r="AV66" s="253"/>
      <c r="AW66" s="254"/>
      <c r="AX66" s="254"/>
      <c r="AY66" s="254"/>
      <c r="AZ66" s="254"/>
      <c r="BA66" s="254"/>
      <c r="BB66" s="282"/>
      <c r="BC66" s="135"/>
      <c r="BD66" s="135"/>
      <c r="BE66" s="135"/>
      <c r="BF66" s="253"/>
      <c r="BG66" s="254"/>
      <c r="BH66" s="254"/>
      <c r="BI66" s="254"/>
      <c r="BJ66" s="254"/>
      <c r="BK66" s="254"/>
      <c r="BL66" s="254"/>
      <c r="BM66" s="255"/>
    </row>
    <row r="67" spans="1:65" s="140" customFormat="1" ht="12.75" x14ac:dyDescent="0.2">
      <c r="A67" s="176" t="s">
        <v>421</v>
      </c>
      <c r="B67" s="367" t="s">
        <v>43</v>
      </c>
      <c r="C67" s="198" t="s">
        <v>43</v>
      </c>
      <c r="D67" s="454" t="s">
        <v>43</v>
      </c>
      <c r="E67" s="199"/>
      <c r="F67" s="199"/>
      <c r="G67" s="199"/>
      <c r="H67" s="199"/>
      <c r="I67" s="330"/>
      <c r="J67" s="457"/>
      <c r="K67" s="450"/>
      <c r="L67" s="450"/>
      <c r="M67" s="450"/>
      <c r="N67" s="450"/>
      <c r="O67" s="450"/>
      <c r="P67" s="450"/>
      <c r="Q67" s="459"/>
      <c r="R67" s="198" t="s">
        <v>43</v>
      </c>
      <c r="S67" s="454" t="s">
        <v>43</v>
      </c>
      <c r="T67" s="199"/>
      <c r="U67" s="199"/>
      <c r="V67" s="199"/>
      <c r="W67" s="199"/>
      <c r="X67" s="199"/>
      <c r="Y67" s="199"/>
      <c r="Z67" s="200"/>
      <c r="AA67" s="198" t="s">
        <v>43</v>
      </c>
      <c r="AB67" s="199"/>
      <c r="AC67" s="199"/>
      <c r="AD67" s="199"/>
      <c r="AE67" s="199"/>
      <c r="AF67" s="330"/>
      <c r="AG67" s="454" t="s">
        <v>166</v>
      </c>
      <c r="AH67" s="199"/>
      <c r="AI67" s="199"/>
      <c r="AJ67" s="199"/>
      <c r="AK67" s="330"/>
      <c r="AL67" s="260"/>
      <c r="AM67" s="260"/>
      <c r="AN67" s="260"/>
      <c r="AO67" s="261"/>
      <c r="AP67" s="261"/>
      <c r="AQ67" s="261"/>
      <c r="AR67" s="261"/>
      <c r="AS67" s="261"/>
      <c r="AT67" s="261"/>
      <c r="AU67" s="262"/>
      <c r="AV67" s="260"/>
      <c r="AW67" s="261"/>
      <c r="AX67" s="261"/>
      <c r="AY67" s="261"/>
      <c r="AZ67" s="261"/>
      <c r="BA67" s="261"/>
      <c r="BB67" s="262"/>
      <c r="BC67" s="260"/>
      <c r="BD67" s="260"/>
      <c r="BE67" s="260"/>
      <c r="BF67" s="260"/>
      <c r="BG67" s="261"/>
      <c r="BH67" s="261"/>
      <c r="BI67" s="261"/>
      <c r="BJ67" s="261"/>
      <c r="BK67" s="261"/>
      <c r="BL67" s="261"/>
      <c r="BM67" s="267"/>
    </row>
    <row r="68" spans="1:65" s="140" customFormat="1" ht="12.75" x14ac:dyDescent="0.2">
      <c r="A68" s="177" t="s">
        <v>422</v>
      </c>
      <c r="B68" s="394"/>
      <c r="C68" s="201"/>
      <c r="D68" s="455"/>
      <c r="E68" s="202"/>
      <c r="F68" s="202"/>
      <c r="G68" s="202"/>
      <c r="H68" s="202"/>
      <c r="I68" s="331"/>
      <c r="J68" s="458"/>
      <c r="K68" s="210"/>
      <c r="L68" s="210"/>
      <c r="M68" s="210"/>
      <c r="N68" s="210"/>
      <c r="O68" s="210"/>
      <c r="P68" s="210"/>
      <c r="Q68" s="460"/>
      <c r="R68" s="201"/>
      <c r="S68" s="455"/>
      <c r="T68" s="202"/>
      <c r="U68" s="202"/>
      <c r="V68" s="202"/>
      <c r="W68" s="202"/>
      <c r="X68" s="202"/>
      <c r="Y68" s="202"/>
      <c r="Z68" s="203"/>
      <c r="AA68" s="201"/>
      <c r="AB68" s="202"/>
      <c r="AC68" s="202"/>
      <c r="AD68" s="202"/>
      <c r="AE68" s="202"/>
      <c r="AF68" s="331"/>
      <c r="AG68" s="455"/>
      <c r="AH68" s="202"/>
      <c r="AI68" s="202"/>
      <c r="AJ68" s="202"/>
      <c r="AK68" s="331"/>
      <c r="AL68" s="268"/>
      <c r="AM68" s="268"/>
      <c r="AN68" s="268"/>
      <c r="AO68" s="269"/>
      <c r="AP68" s="269"/>
      <c r="AQ68" s="269"/>
      <c r="AR68" s="269"/>
      <c r="AS68" s="269"/>
      <c r="AT68" s="269"/>
      <c r="AU68" s="279"/>
      <c r="AV68" s="268"/>
      <c r="AW68" s="269"/>
      <c r="AX68" s="269"/>
      <c r="AY68" s="269"/>
      <c r="AZ68" s="269"/>
      <c r="BA68" s="269"/>
      <c r="BB68" s="279"/>
      <c r="BC68" s="268"/>
      <c r="BD68" s="268"/>
      <c r="BE68" s="268"/>
      <c r="BF68" s="268"/>
      <c r="BG68" s="269"/>
      <c r="BH68" s="269"/>
      <c r="BI68" s="269"/>
      <c r="BJ68" s="269"/>
      <c r="BK68" s="269"/>
      <c r="BL68" s="269"/>
      <c r="BM68" s="270"/>
    </row>
    <row r="69" spans="1:65" s="140" customFormat="1" ht="12.75" x14ac:dyDescent="0.2">
      <c r="A69" s="130" t="s">
        <v>139</v>
      </c>
      <c r="B69" s="456"/>
      <c r="C69" s="449"/>
      <c r="D69" s="457"/>
      <c r="E69" s="450"/>
      <c r="F69" s="450"/>
      <c r="G69" s="450"/>
      <c r="H69" s="450"/>
      <c r="I69" s="451"/>
      <c r="J69" s="457"/>
      <c r="K69" s="450"/>
      <c r="L69" s="450"/>
      <c r="M69" s="450"/>
      <c r="N69" s="450"/>
      <c r="O69" s="450"/>
      <c r="P69" s="450"/>
      <c r="Q69" s="459"/>
      <c r="R69" s="449"/>
      <c r="S69" s="457"/>
      <c r="T69" s="450"/>
      <c r="U69" s="450"/>
      <c r="V69" s="450"/>
      <c r="W69" s="450"/>
      <c r="X69" s="450"/>
      <c r="Y69" s="450"/>
      <c r="Z69" s="459"/>
      <c r="AA69" s="449"/>
      <c r="AB69" s="450"/>
      <c r="AC69" s="450"/>
      <c r="AD69" s="450"/>
      <c r="AE69" s="450"/>
      <c r="AF69" s="451"/>
      <c r="AG69" s="454" t="s">
        <v>428</v>
      </c>
      <c r="AH69" s="199"/>
      <c r="AI69" s="199"/>
      <c r="AJ69" s="199"/>
      <c r="AK69" s="330"/>
      <c r="AL69" s="260"/>
      <c r="AM69" s="260"/>
      <c r="AN69" s="260"/>
      <c r="AO69" s="261"/>
      <c r="AP69" s="261"/>
      <c r="AQ69" s="261"/>
      <c r="AR69" s="261"/>
      <c r="AS69" s="261"/>
      <c r="AT69" s="261"/>
      <c r="AU69" s="262"/>
      <c r="AV69" s="260"/>
      <c r="AW69" s="261"/>
      <c r="AX69" s="261"/>
      <c r="AY69" s="261"/>
      <c r="AZ69" s="261"/>
      <c r="BA69" s="261"/>
      <c r="BB69" s="262"/>
      <c r="BC69" s="260"/>
      <c r="BD69" s="260"/>
      <c r="BE69" s="260"/>
      <c r="BF69" s="260"/>
      <c r="BG69" s="261"/>
      <c r="BH69" s="261"/>
      <c r="BI69" s="261"/>
      <c r="BJ69" s="261"/>
      <c r="BK69" s="261"/>
      <c r="BL69" s="261"/>
      <c r="BM69" s="267"/>
    </row>
    <row r="70" spans="1:65" s="140" customFormat="1" ht="12.75" x14ac:dyDescent="0.2">
      <c r="A70" s="132"/>
      <c r="B70" s="372"/>
      <c r="C70" s="452"/>
      <c r="D70" s="458"/>
      <c r="E70" s="210"/>
      <c r="F70" s="210"/>
      <c r="G70" s="210"/>
      <c r="H70" s="210"/>
      <c r="I70" s="453"/>
      <c r="J70" s="458"/>
      <c r="K70" s="210"/>
      <c r="L70" s="210"/>
      <c r="M70" s="210"/>
      <c r="N70" s="210"/>
      <c r="O70" s="210"/>
      <c r="P70" s="210"/>
      <c r="Q70" s="460"/>
      <c r="R70" s="452"/>
      <c r="S70" s="458"/>
      <c r="T70" s="210"/>
      <c r="U70" s="210"/>
      <c r="V70" s="210"/>
      <c r="W70" s="210"/>
      <c r="X70" s="210"/>
      <c r="Y70" s="210"/>
      <c r="Z70" s="460"/>
      <c r="AA70" s="452"/>
      <c r="AB70" s="210"/>
      <c r="AC70" s="210"/>
      <c r="AD70" s="210"/>
      <c r="AE70" s="210"/>
      <c r="AF70" s="453"/>
      <c r="AG70" s="455"/>
      <c r="AH70" s="202"/>
      <c r="AI70" s="202"/>
      <c r="AJ70" s="202"/>
      <c r="AK70" s="331"/>
      <c r="AL70" s="268"/>
      <c r="AM70" s="268"/>
      <c r="AN70" s="268"/>
      <c r="AO70" s="269"/>
      <c r="AP70" s="269"/>
      <c r="AQ70" s="269"/>
      <c r="AR70" s="269"/>
      <c r="AS70" s="269"/>
      <c r="AT70" s="269"/>
      <c r="AU70" s="279"/>
      <c r="AV70" s="268"/>
      <c r="AW70" s="269"/>
      <c r="AX70" s="269"/>
      <c r="AY70" s="269"/>
      <c r="AZ70" s="269"/>
      <c r="BA70" s="269"/>
      <c r="BB70" s="279"/>
      <c r="BC70" s="268"/>
      <c r="BD70" s="268"/>
      <c r="BE70" s="268"/>
      <c r="BF70" s="268"/>
      <c r="BG70" s="269"/>
      <c r="BH70" s="269"/>
      <c r="BI70" s="269"/>
      <c r="BJ70" s="269"/>
      <c r="BK70" s="269"/>
      <c r="BL70" s="269"/>
      <c r="BM70" s="270"/>
    </row>
    <row r="71" spans="1:65" s="140" customFormat="1" ht="12.75" x14ac:dyDescent="0.2">
      <c r="A71" s="138"/>
      <c r="B71" s="142"/>
      <c r="C71" s="143"/>
      <c r="D71" s="348"/>
      <c r="E71" s="362"/>
      <c r="F71" s="362"/>
      <c r="G71" s="362"/>
      <c r="H71" s="362"/>
      <c r="I71" s="363"/>
      <c r="J71" s="348"/>
      <c r="K71" s="362"/>
      <c r="L71" s="362"/>
      <c r="M71" s="362"/>
      <c r="N71" s="362"/>
      <c r="O71" s="362"/>
      <c r="P71" s="362"/>
      <c r="Q71" s="461"/>
      <c r="R71" s="143"/>
      <c r="S71" s="360"/>
      <c r="T71" s="310"/>
      <c r="U71" s="310"/>
      <c r="V71" s="310"/>
      <c r="W71" s="310"/>
      <c r="X71" s="310"/>
      <c r="Y71" s="310"/>
      <c r="Z71" s="444"/>
      <c r="AA71" s="361"/>
      <c r="AB71" s="362"/>
      <c r="AC71" s="362"/>
      <c r="AD71" s="362"/>
      <c r="AE71" s="362"/>
      <c r="AF71" s="363"/>
      <c r="AG71" s="446"/>
      <c r="AH71" s="447"/>
      <c r="AI71" s="447"/>
      <c r="AJ71" s="447"/>
      <c r="AK71" s="448"/>
      <c r="AL71" s="135"/>
      <c r="AM71" s="135"/>
      <c r="AN71" s="253"/>
      <c r="AO71" s="254"/>
      <c r="AP71" s="254"/>
      <c r="AQ71" s="254"/>
      <c r="AR71" s="254"/>
      <c r="AS71" s="254"/>
      <c r="AT71" s="254"/>
      <c r="AU71" s="282"/>
      <c r="AV71" s="253"/>
      <c r="AW71" s="254"/>
      <c r="AX71" s="254"/>
      <c r="AY71" s="254"/>
      <c r="AZ71" s="254"/>
      <c r="BA71" s="254"/>
      <c r="BB71" s="282"/>
      <c r="BC71" s="135"/>
      <c r="BD71" s="135"/>
      <c r="BE71" s="135"/>
      <c r="BF71" s="253"/>
      <c r="BG71" s="254"/>
      <c r="BH71" s="254"/>
      <c r="BI71" s="254"/>
      <c r="BJ71" s="254"/>
      <c r="BK71" s="254"/>
      <c r="BL71" s="254"/>
      <c r="BM71" s="255"/>
    </row>
    <row r="72" spans="1:65" s="140" customFormat="1" ht="12.75" x14ac:dyDescent="0.2">
      <c r="A72" s="176" t="s">
        <v>423</v>
      </c>
      <c r="B72" s="367" t="s">
        <v>43</v>
      </c>
      <c r="C72" s="198" t="s">
        <v>43</v>
      </c>
      <c r="D72" s="454" t="s">
        <v>43</v>
      </c>
      <c r="E72" s="199"/>
      <c r="F72" s="199"/>
      <c r="G72" s="199"/>
      <c r="H72" s="199"/>
      <c r="I72" s="330"/>
      <c r="J72" s="457"/>
      <c r="K72" s="450"/>
      <c r="L72" s="450"/>
      <c r="M72" s="450"/>
      <c r="N72" s="450"/>
      <c r="O72" s="450"/>
      <c r="P72" s="450"/>
      <c r="Q72" s="459"/>
      <c r="R72" s="198" t="s">
        <v>43</v>
      </c>
      <c r="S72" s="454" t="s">
        <v>43</v>
      </c>
      <c r="T72" s="199"/>
      <c r="U72" s="199"/>
      <c r="V72" s="199"/>
      <c r="W72" s="199"/>
      <c r="X72" s="199"/>
      <c r="Y72" s="199"/>
      <c r="Z72" s="200"/>
      <c r="AA72" s="198" t="s">
        <v>43</v>
      </c>
      <c r="AB72" s="199"/>
      <c r="AC72" s="199"/>
      <c r="AD72" s="199"/>
      <c r="AE72" s="199"/>
      <c r="AF72" s="330"/>
      <c r="AG72" s="454" t="s">
        <v>164</v>
      </c>
      <c r="AH72" s="199"/>
      <c r="AI72" s="199"/>
      <c r="AJ72" s="199"/>
      <c r="AK72" s="330"/>
      <c r="AL72" s="260"/>
      <c r="AM72" s="260"/>
      <c r="AN72" s="260"/>
      <c r="AO72" s="261"/>
      <c r="AP72" s="261"/>
      <c r="AQ72" s="261"/>
      <c r="AR72" s="261"/>
      <c r="AS72" s="261"/>
      <c r="AT72" s="261"/>
      <c r="AU72" s="262"/>
      <c r="AV72" s="260"/>
      <c r="AW72" s="261"/>
      <c r="AX72" s="261"/>
      <c r="AY72" s="261"/>
      <c r="AZ72" s="261"/>
      <c r="BA72" s="261"/>
      <c r="BB72" s="262"/>
      <c r="BC72" s="260"/>
      <c r="BD72" s="260"/>
      <c r="BE72" s="260"/>
      <c r="BF72" s="260"/>
      <c r="BG72" s="261"/>
      <c r="BH72" s="261"/>
      <c r="BI72" s="261"/>
      <c r="BJ72" s="261"/>
      <c r="BK72" s="261"/>
      <c r="BL72" s="261"/>
      <c r="BM72" s="267"/>
    </row>
    <row r="73" spans="1:65" s="140" customFormat="1" ht="12.75" x14ac:dyDescent="0.2">
      <c r="A73" s="177" t="s">
        <v>424</v>
      </c>
      <c r="B73" s="394"/>
      <c r="C73" s="201"/>
      <c r="D73" s="455"/>
      <c r="E73" s="202"/>
      <c r="F73" s="202"/>
      <c r="G73" s="202"/>
      <c r="H73" s="202"/>
      <c r="I73" s="331"/>
      <c r="J73" s="458"/>
      <c r="K73" s="210"/>
      <c r="L73" s="210"/>
      <c r="M73" s="210"/>
      <c r="N73" s="210"/>
      <c r="O73" s="210"/>
      <c r="P73" s="210"/>
      <c r="Q73" s="460"/>
      <c r="R73" s="201"/>
      <c r="S73" s="455"/>
      <c r="T73" s="202"/>
      <c r="U73" s="202"/>
      <c r="V73" s="202"/>
      <c r="W73" s="202"/>
      <c r="X73" s="202"/>
      <c r="Y73" s="202"/>
      <c r="Z73" s="203"/>
      <c r="AA73" s="201"/>
      <c r="AB73" s="202"/>
      <c r="AC73" s="202"/>
      <c r="AD73" s="202"/>
      <c r="AE73" s="202"/>
      <c r="AF73" s="331"/>
      <c r="AG73" s="455"/>
      <c r="AH73" s="202"/>
      <c r="AI73" s="202"/>
      <c r="AJ73" s="202"/>
      <c r="AK73" s="331"/>
      <c r="AL73" s="268"/>
      <c r="AM73" s="268"/>
      <c r="AN73" s="268"/>
      <c r="AO73" s="269"/>
      <c r="AP73" s="269"/>
      <c r="AQ73" s="269"/>
      <c r="AR73" s="269"/>
      <c r="AS73" s="269"/>
      <c r="AT73" s="269"/>
      <c r="AU73" s="279"/>
      <c r="AV73" s="268"/>
      <c r="AW73" s="269"/>
      <c r="AX73" s="269"/>
      <c r="AY73" s="269"/>
      <c r="AZ73" s="269"/>
      <c r="BA73" s="269"/>
      <c r="BB73" s="279"/>
      <c r="BC73" s="268"/>
      <c r="BD73" s="268"/>
      <c r="BE73" s="268"/>
      <c r="BF73" s="268"/>
      <c r="BG73" s="269"/>
      <c r="BH73" s="269"/>
      <c r="BI73" s="269"/>
      <c r="BJ73" s="269"/>
      <c r="BK73" s="269"/>
      <c r="BL73" s="269"/>
      <c r="BM73" s="270"/>
    </row>
    <row r="74" spans="1:65" s="140" customFormat="1" ht="12.75" x14ac:dyDescent="0.2">
      <c r="A74" s="130" t="s">
        <v>139</v>
      </c>
      <c r="B74" s="456"/>
      <c r="C74" s="449"/>
      <c r="D74" s="457"/>
      <c r="E74" s="450"/>
      <c r="F74" s="450"/>
      <c r="G74" s="450"/>
      <c r="H74" s="450"/>
      <c r="I74" s="451"/>
      <c r="J74" s="457"/>
      <c r="K74" s="450"/>
      <c r="L74" s="450"/>
      <c r="M74" s="450"/>
      <c r="N74" s="450"/>
      <c r="O74" s="450"/>
      <c r="P74" s="450"/>
      <c r="Q74" s="459"/>
      <c r="R74" s="449"/>
      <c r="S74" s="457"/>
      <c r="T74" s="450"/>
      <c r="U74" s="450"/>
      <c r="V74" s="450"/>
      <c r="W74" s="450"/>
      <c r="X74" s="450"/>
      <c r="Y74" s="450"/>
      <c r="Z74" s="459"/>
      <c r="AA74" s="449"/>
      <c r="AB74" s="450"/>
      <c r="AC74" s="450"/>
      <c r="AD74" s="450"/>
      <c r="AE74" s="450"/>
      <c r="AF74" s="451"/>
      <c r="AG74" s="454" t="s">
        <v>429</v>
      </c>
      <c r="AH74" s="199"/>
      <c r="AI74" s="199"/>
      <c r="AJ74" s="199"/>
      <c r="AK74" s="330"/>
      <c r="AL74" s="260"/>
      <c r="AM74" s="260"/>
      <c r="AN74" s="260"/>
      <c r="AO74" s="261"/>
      <c r="AP74" s="261"/>
      <c r="AQ74" s="261"/>
      <c r="AR74" s="261"/>
      <c r="AS74" s="261"/>
      <c r="AT74" s="261"/>
      <c r="AU74" s="262"/>
      <c r="AV74" s="260"/>
      <c r="AW74" s="261"/>
      <c r="AX74" s="261"/>
      <c r="AY74" s="261"/>
      <c r="AZ74" s="261"/>
      <c r="BA74" s="261"/>
      <c r="BB74" s="262"/>
      <c r="BC74" s="260"/>
      <c r="BD74" s="260"/>
      <c r="BE74" s="260"/>
      <c r="BF74" s="260"/>
      <c r="BG74" s="261"/>
      <c r="BH74" s="261"/>
      <c r="BI74" s="261"/>
      <c r="BJ74" s="261"/>
      <c r="BK74" s="261"/>
      <c r="BL74" s="261"/>
      <c r="BM74" s="267"/>
    </row>
    <row r="75" spans="1:65" s="140" customFormat="1" ht="12.75" x14ac:dyDescent="0.2">
      <c r="A75" s="132"/>
      <c r="B75" s="372"/>
      <c r="C75" s="452"/>
      <c r="D75" s="458"/>
      <c r="E75" s="210"/>
      <c r="F75" s="210"/>
      <c r="G75" s="210"/>
      <c r="H75" s="210"/>
      <c r="I75" s="453"/>
      <c r="J75" s="458"/>
      <c r="K75" s="210"/>
      <c r="L75" s="210"/>
      <c r="M75" s="210"/>
      <c r="N75" s="210"/>
      <c r="O75" s="210"/>
      <c r="P75" s="210"/>
      <c r="Q75" s="460"/>
      <c r="R75" s="452"/>
      <c r="S75" s="458"/>
      <c r="T75" s="210"/>
      <c r="U75" s="210"/>
      <c r="V75" s="210"/>
      <c r="W75" s="210"/>
      <c r="X75" s="210"/>
      <c r="Y75" s="210"/>
      <c r="Z75" s="460"/>
      <c r="AA75" s="452"/>
      <c r="AB75" s="210"/>
      <c r="AC75" s="210"/>
      <c r="AD75" s="210"/>
      <c r="AE75" s="210"/>
      <c r="AF75" s="453"/>
      <c r="AG75" s="455"/>
      <c r="AH75" s="202"/>
      <c r="AI75" s="202"/>
      <c r="AJ75" s="202"/>
      <c r="AK75" s="331"/>
      <c r="AL75" s="268"/>
      <c r="AM75" s="268"/>
      <c r="AN75" s="268"/>
      <c r="AO75" s="269"/>
      <c r="AP75" s="269"/>
      <c r="AQ75" s="269"/>
      <c r="AR75" s="269"/>
      <c r="AS75" s="269"/>
      <c r="AT75" s="269"/>
      <c r="AU75" s="279"/>
      <c r="AV75" s="268"/>
      <c r="AW75" s="269"/>
      <c r="AX75" s="269"/>
      <c r="AY75" s="269"/>
      <c r="AZ75" s="269"/>
      <c r="BA75" s="269"/>
      <c r="BB75" s="279"/>
      <c r="BC75" s="268"/>
      <c r="BD75" s="268"/>
      <c r="BE75" s="268"/>
      <c r="BF75" s="268"/>
      <c r="BG75" s="269"/>
      <c r="BH75" s="269"/>
      <c r="BI75" s="269"/>
      <c r="BJ75" s="269"/>
      <c r="BK75" s="269"/>
      <c r="BL75" s="269"/>
      <c r="BM75" s="270"/>
    </row>
    <row r="76" spans="1:65" s="140" customFormat="1" ht="13.5" thickBot="1" x14ac:dyDescent="0.25">
      <c r="A76" s="138"/>
      <c r="B76" s="142"/>
      <c r="C76" s="171"/>
      <c r="D76" s="440"/>
      <c r="E76" s="441"/>
      <c r="F76" s="441"/>
      <c r="G76" s="441"/>
      <c r="H76" s="441"/>
      <c r="I76" s="442"/>
      <c r="J76" s="440"/>
      <c r="K76" s="441"/>
      <c r="L76" s="441"/>
      <c r="M76" s="441"/>
      <c r="N76" s="441"/>
      <c r="O76" s="441"/>
      <c r="P76" s="441"/>
      <c r="Q76" s="443"/>
      <c r="R76" s="143"/>
      <c r="S76" s="360"/>
      <c r="T76" s="310"/>
      <c r="U76" s="310"/>
      <c r="V76" s="310"/>
      <c r="W76" s="310"/>
      <c r="X76" s="310"/>
      <c r="Y76" s="310"/>
      <c r="Z76" s="444"/>
      <c r="AA76" s="445"/>
      <c r="AB76" s="441"/>
      <c r="AC76" s="441"/>
      <c r="AD76" s="441"/>
      <c r="AE76" s="441"/>
      <c r="AF76" s="442"/>
      <c r="AG76" s="446"/>
      <c r="AH76" s="447"/>
      <c r="AI76" s="447"/>
      <c r="AJ76" s="447"/>
      <c r="AK76" s="448"/>
      <c r="AL76" s="135"/>
      <c r="AM76" s="135"/>
      <c r="AN76" s="253"/>
      <c r="AO76" s="254"/>
      <c r="AP76" s="254"/>
      <c r="AQ76" s="254"/>
      <c r="AR76" s="254"/>
      <c r="AS76" s="254"/>
      <c r="AT76" s="254"/>
      <c r="AU76" s="282"/>
      <c r="AV76" s="253"/>
      <c r="AW76" s="254"/>
      <c r="AX76" s="254"/>
      <c r="AY76" s="254"/>
      <c r="AZ76" s="254"/>
      <c r="BA76" s="254"/>
      <c r="BB76" s="282"/>
      <c r="BC76" s="135"/>
      <c r="BD76" s="135"/>
      <c r="BE76" s="135"/>
      <c r="BF76" s="253"/>
      <c r="BG76" s="254"/>
      <c r="BH76" s="254"/>
      <c r="BI76" s="254"/>
      <c r="BJ76" s="254"/>
      <c r="BK76" s="254"/>
      <c r="BL76" s="254"/>
      <c r="BM76" s="255"/>
    </row>
    <row r="77" spans="1:65" s="140" customFormat="1" ht="13.5" thickBot="1" x14ac:dyDescent="0.25">
      <c r="A77" s="137"/>
      <c r="B77" s="145"/>
      <c r="C77" s="151"/>
      <c r="D77" s="430"/>
      <c r="E77" s="430"/>
      <c r="F77" s="430"/>
      <c r="G77" s="430"/>
      <c r="H77" s="430"/>
      <c r="I77" s="430"/>
      <c r="J77" s="66"/>
      <c r="K77" s="66"/>
      <c r="L77" s="66"/>
      <c r="M77" s="66"/>
      <c r="N77" s="66"/>
      <c r="O77" s="66"/>
      <c r="P77" s="66"/>
      <c r="Q77" s="66"/>
      <c r="R77" s="125"/>
      <c r="S77" s="368"/>
      <c r="T77" s="368"/>
      <c r="U77" s="368"/>
      <c r="V77" s="368"/>
      <c r="W77" s="368"/>
      <c r="X77" s="368"/>
      <c r="Y77" s="368"/>
      <c r="Z77" s="368"/>
      <c r="AA77" s="431" t="s">
        <v>42</v>
      </c>
      <c r="AB77" s="431"/>
      <c r="AC77" s="431"/>
      <c r="AD77" s="431"/>
      <c r="AE77" s="431"/>
      <c r="AF77" s="432"/>
      <c r="AG77" s="433" t="s">
        <v>46</v>
      </c>
      <c r="AH77" s="434"/>
      <c r="AI77" s="434"/>
      <c r="AJ77" s="434"/>
      <c r="AK77" s="435"/>
      <c r="AL77" s="71"/>
      <c r="AM77" s="71"/>
      <c r="AN77" s="436"/>
      <c r="AO77" s="437"/>
      <c r="AP77" s="437"/>
      <c r="AQ77" s="437"/>
      <c r="AR77" s="437"/>
      <c r="AS77" s="437"/>
      <c r="AT77" s="437"/>
      <c r="AU77" s="438"/>
      <c r="AV77" s="436"/>
      <c r="AW77" s="437"/>
      <c r="AX77" s="437"/>
      <c r="AY77" s="437"/>
      <c r="AZ77" s="437"/>
      <c r="BA77" s="437"/>
      <c r="BB77" s="438"/>
      <c r="BC77" s="71"/>
      <c r="BD77" s="71"/>
      <c r="BE77" s="71"/>
      <c r="BF77" s="436"/>
      <c r="BG77" s="437"/>
      <c r="BH77" s="437"/>
      <c r="BI77" s="437"/>
      <c r="BJ77" s="437"/>
      <c r="BK77" s="437"/>
      <c r="BL77" s="437"/>
      <c r="BM77" s="439"/>
    </row>
    <row r="78" spans="1:65" s="140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40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x14ac:dyDescent="0.25">
      <c r="A80" s="141"/>
      <c r="B80" s="141"/>
    </row>
    <row r="81" spans="1:65" x14ac:dyDescent="0.25">
      <c r="A81" s="20" t="s">
        <v>907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x14ac:dyDescent="0.25">
      <c r="A82" s="20" t="s">
        <v>883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s="3" customFormat="1" ht="12" customHeight="1" x14ac:dyDescent="0.2">
      <c r="A83" s="20" t="s">
        <v>882</v>
      </c>
    </row>
    <row r="84" spans="1:65" s="3" customFormat="1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3" customFormat="1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</sheetData>
  <mergeCells count="522">
    <mergeCell ref="BF6:BM6"/>
    <mergeCell ref="BF7:BM7"/>
    <mergeCell ref="C8:BB8"/>
    <mergeCell ref="BF8:BM8"/>
    <mergeCell ref="BF9:BM10"/>
    <mergeCell ref="C10:BB10"/>
    <mergeCell ref="A1:BM1"/>
    <mergeCell ref="A2:BM2"/>
    <mergeCell ref="BF4:BM4"/>
    <mergeCell ref="W5:AG5"/>
    <mergeCell ref="AH5:AJ5"/>
    <mergeCell ref="AK5:AL5"/>
    <mergeCell ref="BF5:BM5"/>
    <mergeCell ref="D15:I15"/>
    <mergeCell ref="J15:Q15"/>
    <mergeCell ref="S15:AF15"/>
    <mergeCell ref="AG15:AK15"/>
    <mergeCell ref="AL15:BB15"/>
    <mergeCell ref="BC15:BM15"/>
    <mergeCell ref="C11:BB11"/>
    <mergeCell ref="BF11:BM11"/>
    <mergeCell ref="BF12:BM12"/>
    <mergeCell ref="D14:I14"/>
    <mergeCell ref="J14:Q14"/>
    <mergeCell ref="S14:AF14"/>
    <mergeCell ref="AG14:AK14"/>
    <mergeCell ref="AL14:BB14"/>
    <mergeCell ref="BC14:BM14"/>
    <mergeCell ref="BD16:BM16"/>
    <mergeCell ref="D17:I17"/>
    <mergeCell ref="J17:Q17"/>
    <mergeCell ref="S17:Z17"/>
    <mergeCell ref="AA17:AF17"/>
    <mergeCell ref="AG17:AK17"/>
    <mergeCell ref="AM17:AU17"/>
    <mergeCell ref="AV17:BB17"/>
    <mergeCell ref="BF17:BM17"/>
    <mergeCell ref="D16:I16"/>
    <mergeCell ref="J16:Q16"/>
    <mergeCell ref="S16:Z16"/>
    <mergeCell ref="AA16:AF16"/>
    <mergeCell ref="AG16:AK16"/>
    <mergeCell ref="AM16:BB16"/>
    <mergeCell ref="AV18:BB18"/>
    <mergeCell ref="BF18:BM18"/>
    <mergeCell ref="D19:I19"/>
    <mergeCell ref="J19:Q19"/>
    <mergeCell ref="S19:Z19"/>
    <mergeCell ref="AA19:AF19"/>
    <mergeCell ref="AG19:AK19"/>
    <mergeCell ref="AN19:AU19"/>
    <mergeCell ref="AV19:BB19"/>
    <mergeCell ref="BF19:BM19"/>
    <mergeCell ref="D18:I18"/>
    <mergeCell ref="J18:Q18"/>
    <mergeCell ref="S18:Z18"/>
    <mergeCell ref="AA18:AF18"/>
    <mergeCell ref="AG18:AK18"/>
    <mergeCell ref="AM18:AU18"/>
    <mergeCell ref="AV20:BB20"/>
    <mergeCell ref="BF20:BM20"/>
    <mergeCell ref="D21:I21"/>
    <mergeCell ref="J21:Q21"/>
    <mergeCell ref="S21:Z21"/>
    <mergeCell ref="AA21:AF21"/>
    <mergeCell ref="AG21:AK21"/>
    <mergeCell ref="AN21:AU21"/>
    <mergeCell ref="AV21:BB21"/>
    <mergeCell ref="BF21:BM21"/>
    <mergeCell ref="D20:I20"/>
    <mergeCell ref="J20:Q20"/>
    <mergeCell ref="S20:Z20"/>
    <mergeCell ref="AA20:AF20"/>
    <mergeCell ref="AG20:AK20"/>
    <mergeCell ref="AN20:AU20"/>
    <mergeCell ref="AV22:BB22"/>
    <mergeCell ref="BF22:BM22"/>
    <mergeCell ref="D23:I23"/>
    <mergeCell ref="J23:Q23"/>
    <mergeCell ref="S23:Z23"/>
    <mergeCell ref="AA23:AF23"/>
    <mergeCell ref="AG23:AK23"/>
    <mergeCell ref="AN23:AU23"/>
    <mergeCell ref="AV23:BB23"/>
    <mergeCell ref="BF23:BM23"/>
    <mergeCell ref="D22:I22"/>
    <mergeCell ref="J22:Q22"/>
    <mergeCell ref="S22:Z22"/>
    <mergeCell ref="AA22:AF22"/>
    <mergeCell ref="AG22:AK22"/>
    <mergeCell ref="AN22:AU22"/>
    <mergeCell ref="B26:B27"/>
    <mergeCell ref="C26:C27"/>
    <mergeCell ref="D26:I27"/>
    <mergeCell ref="J26:Q27"/>
    <mergeCell ref="R26:R27"/>
    <mergeCell ref="S26:Z27"/>
    <mergeCell ref="AV24:BB24"/>
    <mergeCell ref="BF24:BM24"/>
    <mergeCell ref="D25:I25"/>
    <mergeCell ref="J25:Q25"/>
    <mergeCell ref="S25:Z25"/>
    <mergeCell ref="AA25:AF25"/>
    <mergeCell ref="AG25:AK25"/>
    <mergeCell ref="AN25:AU25"/>
    <mergeCell ref="AV25:BB25"/>
    <mergeCell ref="BF25:BM25"/>
    <mergeCell ref="D24:I24"/>
    <mergeCell ref="J24:Q24"/>
    <mergeCell ref="S24:Z24"/>
    <mergeCell ref="AA24:AF24"/>
    <mergeCell ref="AG24:AK24"/>
    <mergeCell ref="AN24:AU24"/>
    <mergeCell ref="BC26:BC27"/>
    <mergeCell ref="BD26:BD27"/>
    <mergeCell ref="BE26:BE27"/>
    <mergeCell ref="BF26:BM27"/>
    <mergeCell ref="D28:I28"/>
    <mergeCell ref="J28:Q28"/>
    <mergeCell ref="S28:Z28"/>
    <mergeCell ref="AA28:AF28"/>
    <mergeCell ref="AG28:AK28"/>
    <mergeCell ref="AN28:AU28"/>
    <mergeCell ref="AA26:AF27"/>
    <mergeCell ref="AG26:AK27"/>
    <mergeCell ref="AL26:AL27"/>
    <mergeCell ref="AM26:AM27"/>
    <mergeCell ref="AN26:AU27"/>
    <mergeCell ref="AV26:BB27"/>
    <mergeCell ref="AV28:BB28"/>
    <mergeCell ref="BF28:BM28"/>
    <mergeCell ref="D29:I29"/>
    <mergeCell ref="J29:Q29"/>
    <mergeCell ref="S29:Z29"/>
    <mergeCell ref="AA29:AF29"/>
    <mergeCell ref="AG29:AK29"/>
    <mergeCell ref="AN29:AU29"/>
    <mergeCell ref="AV29:BB29"/>
    <mergeCell ref="BF29:BM29"/>
    <mergeCell ref="AV30:BB30"/>
    <mergeCell ref="BF30:BM30"/>
    <mergeCell ref="D31:I31"/>
    <mergeCell ref="J31:Q31"/>
    <mergeCell ref="S31:Z31"/>
    <mergeCell ref="AA31:AF31"/>
    <mergeCell ref="AG31:AK31"/>
    <mergeCell ref="AN31:AU31"/>
    <mergeCell ref="AV31:BB31"/>
    <mergeCell ref="BF31:BM31"/>
    <mergeCell ref="D30:I30"/>
    <mergeCell ref="J30:Q30"/>
    <mergeCell ref="S30:Z30"/>
    <mergeCell ref="AA30:AF30"/>
    <mergeCell ref="AG30:AK30"/>
    <mergeCell ref="AN30:AU30"/>
    <mergeCell ref="D33:I33"/>
    <mergeCell ref="J33:Q33"/>
    <mergeCell ref="S33:Z33"/>
    <mergeCell ref="AA33:AF33"/>
    <mergeCell ref="AG33:AK33"/>
    <mergeCell ref="AN33:AU33"/>
    <mergeCell ref="AV33:BB33"/>
    <mergeCell ref="BF33:BM33"/>
    <mergeCell ref="D32:I32"/>
    <mergeCell ref="J32:Q32"/>
    <mergeCell ref="S32:Z32"/>
    <mergeCell ref="AA32:AF32"/>
    <mergeCell ref="AG32:AK32"/>
    <mergeCell ref="AN32:AU32"/>
    <mergeCell ref="AV32:BB32"/>
    <mergeCell ref="BF32:BM32"/>
    <mergeCell ref="AV34:BB34"/>
    <mergeCell ref="BF34:BM34"/>
    <mergeCell ref="D35:I35"/>
    <mergeCell ref="J35:Q35"/>
    <mergeCell ref="S35:Z35"/>
    <mergeCell ref="AA35:AF35"/>
    <mergeCell ref="AG35:AK35"/>
    <mergeCell ref="AN35:AU35"/>
    <mergeCell ref="AV35:BB35"/>
    <mergeCell ref="BF35:BM35"/>
    <mergeCell ref="D34:I34"/>
    <mergeCell ref="J34:Q34"/>
    <mergeCell ref="S34:Z34"/>
    <mergeCell ref="AA34:AF34"/>
    <mergeCell ref="AG34:AK34"/>
    <mergeCell ref="AN34:AU34"/>
    <mergeCell ref="D37:I37"/>
    <mergeCell ref="J37:Q37"/>
    <mergeCell ref="S37:Z37"/>
    <mergeCell ref="AA37:AF37"/>
    <mergeCell ref="AG37:AK37"/>
    <mergeCell ref="AN37:AU37"/>
    <mergeCell ref="AV37:BB37"/>
    <mergeCell ref="BF37:BM37"/>
    <mergeCell ref="AV36:BB36"/>
    <mergeCell ref="BF36:BM36"/>
    <mergeCell ref="D36:I36"/>
    <mergeCell ref="J36:Q36"/>
    <mergeCell ref="S36:Z36"/>
    <mergeCell ref="AA36:AF36"/>
    <mergeCell ref="AG36:AK36"/>
    <mergeCell ref="AN36:AU36"/>
    <mergeCell ref="AV38:BB38"/>
    <mergeCell ref="BF38:BM38"/>
    <mergeCell ref="D39:I39"/>
    <mergeCell ref="J39:Q39"/>
    <mergeCell ref="S39:Z39"/>
    <mergeCell ref="AA39:AF39"/>
    <mergeCell ref="AG39:AK39"/>
    <mergeCell ref="AN39:AU39"/>
    <mergeCell ref="AV39:BB39"/>
    <mergeCell ref="BF39:BM39"/>
    <mergeCell ref="D38:I38"/>
    <mergeCell ref="J38:Q38"/>
    <mergeCell ref="S38:Z38"/>
    <mergeCell ref="AA38:AF38"/>
    <mergeCell ref="AG38:AK38"/>
    <mergeCell ref="AN38:AU38"/>
    <mergeCell ref="AV40:BB40"/>
    <mergeCell ref="BF40:BM40"/>
    <mergeCell ref="D41:I41"/>
    <mergeCell ref="J41:Q41"/>
    <mergeCell ref="S41:Z41"/>
    <mergeCell ref="AA41:AF41"/>
    <mergeCell ref="AG41:AK41"/>
    <mergeCell ref="AN41:AU41"/>
    <mergeCell ref="AV41:BB41"/>
    <mergeCell ref="BF41:BM41"/>
    <mergeCell ref="D40:I40"/>
    <mergeCell ref="J40:Q40"/>
    <mergeCell ref="S40:Z40"/>
    <mergeCell ref="AA40:AF40"/>
    <mergeCell ref="AG40:AK40"/>
    <mergeCell ref="AN40:AU40"/>
    <mergeCell ref="AV42:BB42"/>
    <mergeCell ref="BF42:BM42"/>
    <mergeCell ref="D43:I43"/>
    <mergeCell ref="J43:Q43"/>
    <mergeCell ref="S43:Z43"/>
    <mergeCell ref="AA43:AF43"/>
    <mergeCell ref="AG43:AK43"/>
    <mergeCell ref="AN43:AU43"/>
    <mergeCell ref="AV43:BB43"/>
    <mergeCell ref="BF43:BM43"/>
    <mergeCell ref="D42:I42"/>
    <mergeCell ref="J42:Q42"/>
    <mergeCell ref="S42:Z42"/>
    <mergeCell ref="AA42:AF42"/>
    <mergeCell ref="AG42:AK42"/>
    <mergeCell ref="AN42:AU42"/>
    <mergeCell ref="D45:I45"/>
    <mergeCell ref="J45:Q45"/>
    <mergeCell ref="S45:Z45"/>
    <mergeCell ref="AA45:AF45"/>
    <mergeCell ref="AG45:AK45"/>
    <mergeCell ref="AN45:AU45"/>
    <mergeCell ref="AV45:BB45"/>
    <mergeCell ref="BF45:BM45"/>
    <mergeCell ref="AV44:BB44"/>
    <mergeCell ref="BF44:BM44"/>
    <mergeCell ref="D44:I44"/>
    <mergeCell ref="J44:Q44"/>
    <mergeCell ref="S44:Z44"/>
    <mergeCell ref="AA44:AF44"/>
    <mergeCell ref="AG44:AK44"/>
    <mergeCell ref="AN44:AU44"/>
    <mergeCell ref="AV46:BB46"/>
    <mergeCell ref="BF46:BM46"/>
    <mergeCell ref="B47:B48"/>
    <mergeCell ref="C47:C48"/>
    <mergeCell ref="D47:I48"/>
    <mergeCell ref="J47:Q48"/>
    <mergeCell ref="R47:R48"/>
    <mergeCell ref="S47:Z48"/>
    <mergeCell ref="AA47:AF48"/>
    <mergeCell ref="AG47:AK48"/>
    <mergeCell ref="D46:I46"/>
    <mergeCell ref="J46:Q46"/>
    <mergeCell ref="S46:Z46"/>
    <mergeCell ref="AA46:AF46"/>
    <mergeCell ref="AG46:AK46"/>
    <mergeCell ref="AN46:AU46"/>
    <mergeCell ref="BE47:BE48"/>
    <mergeCell ref="BF47:BM48"/>
    <mergeCell ref="D49:I49"/>
    <mergeCell ref="J49:Q49"/>
    <mergeCell ref="S49:Z49"/>
    <mergeCell ref="AA49:AF49"/>
    <mergeCell ref="AG49:AK49"/>
    <mergeCell ref="AN49:AU49"/>
    <mergeCell ref="AV49:BB49"/>
    <mergeCell ref="BF49:BM49"/>
    <mergeCell ref="AL47:AL48"/>
    <mergeCell ref="AM47:AM48"/>
    <mergeCell ref="AN47:AU48"/>
    <mergeCell ref="AV47:BB48"/>
    <mergeCell ref="BC47:BC48"/>
    <mergeCell ref="BD47:BD48"/>
    <mergeCell ref="AV50:BB50"/>
    <mergeCell ref="BF50:BM50"/>
    <mergeCell ref="D51:I51"/>
    <mergeCell ref="J51:Q51"/>
    <mergeCell ref="S51:Z51"/>
    <mergeCell ref="AA51:AF51"/>
    <mergeCell ref="AG51:AK51"/>
    <mergeCell ref="AN51:AU51"/>
    <mergeCell ref="AV51:BB51"/>
    <mergeCell ref="BF51:BM51"/>
    <mergeCell ref="D50:I50"/>
    <mergeCell ref="J50:Q50"/>
    <mergeCell ref="S50:Z50"/>
    <mergeCell ref="AA50:AF50"/>
    <mergeCell ref="AG50:AK50"/>
    <mergeCell ref="AN50:AU50"/>
    <mergeCell ref="D54:I54"/>
    <mergeCell ref="J54:Q54"/>
    <mergeCell ref="S54:Z54"/>
    <mergeCell ref="AA54:AF54"/>
    <mergeCell ref="AG54:AK54"/>
    <mergeCell ref="AN54:AU54"/>
    <mergeCell ref="AV54:BB54"/>
    <mergeCell ref="BF54:BM54"/>
    <mergeCell ref="AV52:BB52"/>
    <mergeCell ref="BF52:BM52"/>
    <mergeCell ref="D53:I53"/>
    <mergeCell ref="J53:Q53"/>
    <mergeCell ref="S53:Z53"/>
    <mergeCell ref="AA53:AF53"/>
    <mergeCell ref="AG53:AK53"/>
    <mergeCell ref="AN53:AU53"/>
    <mergeCell ref="AV53:BB53"/>
    <mergeCell ref="BF53:BM53"/>
    <mergeCell ref="D52:I52"/>
    <mergeCell ref="J52:Q52"/>
    <mergeCell ref="S52:Z52"/>
    <mergeCell ref="AA52:AF52"/>
    <mergeCell ref="AG52:AK52"/>
    <mergeCell ref="AN52:AU52"/>
    <mergeCell ref="AV55:BB55"/>
    <mergeCell ref="BF55:BM55"/>
    <mergeCell ref="D56:I56"/>
    <mergeCell ref="J56:Q56"/>
    <mergeCell ref="S56:Z56"/>
    <mergeCell ref="AA56:AF56"/>
    <mergeCell ref="AG56:AK56"/>
    <mergeCell ref="AN56:AU56"/>
    <mergeCell ref="AV56:BB56"/>
    <mergeCell ref="BF56:BM56"/>
    <mergeCell ref="D55:I55"/>
    <mergeCell ref="J55:Q55"/>
    <mergeCell ref="S55:Z55"/>
    <mergeCell ref="AA55:AF55"/>
    <mergeCell ref="AG55:AK55"/>
    <mergeCell ref="AN55:AU55"/>
    <mergeCell ref="AV58:BB58"/>
    <mergeCell ref="BF58:BM58"/>
    <mergeCell ref="D58:I58"/>
    <mergeCell ref="J58:Q58"/>
    <mergeCell ref="S58:Z58"/>
    <mergeCell ref="AA58:AF58"/>
    <mergeCell ref="AG58:AK58"/>
    <mergeCell ref="AN58:AU58"/>
    <mergeCell ref="AV57:BB57"/>
    <mergeCell ref="BF57:BM57"/>
    <mergeCell ref="D57:I57"/>
    <mergeCell ref="J57:Q57"/>
    <mergeCell ref="S57:Z57"/>
    <mergeCell ref="AA57:AF57"/>
    <mergeCell ref="AG57:AK57"/>
    <mergeCell ref="AN57:AU57"/>
    <mergeCell ref="AV59:BB59"/>
    <mergeCell ref="BF59:BM59"/>
    <mergeCell ref="D60:I60"/>
    <mergeCell ref="J60:Q60"/>
    <mergeCell ref="S60:Z60"/>
    <mergeCell ref="AA60:AF60"/>
    <mergeCell ref="AG60:AK60"/>
    <mergeCell ref="AN60:AU60"/>
    <mergeCell ref="AV60:BB60"/>
    <mergeCell ref="BF60:BM60"/>
    <mergeCell ref="D59:I59"/>
    <mergeCell ref="J59:Q59"/>
    <mergeCell ref="S59:Z59"/>
    <mergeCell ref="AA59:AF59"/>
    <mergeCell ref="AG59:AK59"/>
    <mergeCell ref="AN59:AU59"/>
    <mergeCell ref="BD64:BD65"/>
    <mergeCell ref="D61:I61"/>
    <mergeCell ref="J61:Q61"/>
    <mergeCell ref="S61:Z61"/>
    <mergeCell ref="AA61:AF61"/>
    <mergeCell ref="AG61:AK61"/>
    <mergeCell ref="AN61:AU61"/>
    <mergeCell ref="AV61:BB61"/>
    <mergeCell ref="BF61:BM61"/>
    <mergeCell ref="BD67:BD68"/>
    <mergeCell ref="BC62:BC63"/>
    <mergeCell ref="BD62:BD63"/>
    <mergeCell ref="BE62:BE63"/>
    <mergeCell ref="BF62:BM63"/>
    <mergeCell ref="B64:B65"/>
    <mergeCell ref="C64:C65"/>
    <mergeCell ref="D64:I65"/>
    <mergeCell ref="J64:Q65"/>
    <mergeCell ref="R64:R65"/>
    <mergeCell ref="S64:Z65"/>
    <mergeCell ref="AA62:AF63"/>
    <mergeCell ref="AG62:AK63"/>
    <mergeCell ref="AL62:AL63"/>
    <mergeCell ref="AM62:AM63"/>
    <mergeCell ref="AN62:AU63"/>
    <mergeCell ref="AV62:BB63"/>
    <mergeCell ref="B62:B63"/>
    <mergeCell ref="C62:C63"/>
    <mergeCell ref="D62:I63"/>
    <mergeCell ref="J62:Q63"/>
    <mergeCell ref="R62:R63"/>
    <mergeCell ref="S62:Z63"/>
    <mergeCell ref="BC64:BC65"/>
    <mergeCell ref="AL67:AL68"/>
    <mergeCell ref="AG67:AK68"/>
    <mergeCell ref="BE67:BE68"/>
    <mergeCell ref="BE64:BE65"/>
    <mergeCell ref="BF64:BM65"/>
    <mergeCell ref="D66:I66"/>
    <mergeCell ref="J66:Q66"/>
    <mergeCell ref="S66:Z66"/>
    <mergeCell ref="AA66:AF66"/>
    <mergeCell ref="AG66:AK66"/>
    <mergeCell ref="AN66:AU66"/>
    <mergeCell ref="AA64:AF65"/>
    <mergeCell ref="AG64:AK65"/>
    <mergeCell ref="AL64:AL65"/>
    <mergeCell ref="AM64:AM65"/>
    <mergeCell ref="AN64:AU65"/>
    <mergeCell ref="AV64:BB65"/>
    <mergeCell ref="AV66:BB66"/>
    <mergeCell ref="BF66:BM66"/>
    <mergeCell ref="BF67:BM68"/>
    <mergeCell ref="AM67:AM68"/>
    <mergeCell ref="AN67:AU68"/>
    <mergeCell ref="AV67:BB68"/>
    <mergeCell ref="BC67:BC68"/>
    <mergeCell ref="B67:B68"/>
    <mergeCell ref="C67:C68"/>
    <mergeCell ref="D67:I68"/>
    <mergeCell ref="J67:Q68"/>
    <mergeCell ref="R67:R68"/>
    <mergeCell ref="S67:Z68"/>
    <mergeCell ref="AA67:AF68"/>
    <mergeCell ref="B69:B70"/>
    <mergeCell ref="C69:C70"/>
    <mergeCell ref="D69:I70"/>
    <mergeCell ref="J69:Q70"/>
    <mergeCell ref="R69:R70"/>
    <mergeCell ref="S69:Z70"/>
    <mergeCell ref="AA69:AF70"/>
    <mergeCell ref="D71:I71"/>
    <mergeCell ref="J71:Q71"/>
    <mergeCell ref="S71:Z71"/>
    <mergeCell ref="AA71:AF71"/>
    <mergeCell ref="AG71:AK71"/>
    <mergeCell ref="AN71:AU71"/>
    <mergeCell ref="AV71:BB71"/>
    <mergeCell ref="BF71:BM71"/>
    <mergeCell ref="AL69:AL70"/>
    <mergeCell ref="AM69:AM70"/>
    <mergeCell ref="AN69:AU70"/>
    <mergeCell ref="AV69:BB70"/>
    <mergeCell ref="BC69:BC70"/>
    <mergeCell ref="BD69:BD70"/>
    <mergeCell ref="BE69:BE70"/>
    <mergeCell ref="BF69:BM70"/>
    <mergeCell ref="AG69:AK70"/>
    <mergeCell ref="BC72:BC73"/>
    <mergeCell ref="BD72:BD73"/>
    <mergeCell ref="BE72:BE73"/>
    <mergeCell ref="BF72:BM73"/>
    <mergeCell ref="B74:B75"/>
    <mergeCell ref="C74:C75"/>
    <mergeCell ref="D74:I75"/>
    <mergeCell ref="J74:Q75"/>
    <mergeCell ref="R74:R75"/>
    <mergeCell ref="S74:Z75"/>
    <mergeCell ref="AA72:AF73"/>
    <mergeCell ref="AG72:AK73"/>
    <mergeCell ref="AL72:AL73"/>
    <mergeCell ref="AM72:AM73"/>
    <mergeCell ref="AN72:AU73"/>
    <mergeCell ref="AV72:BB73"/>
    <mergeCell ref="B72:B73"/>
    <mergeCell ref="C72:C73"/>
    <mergeCell ref="D72:I73"/>
    <mergeCell ref="J72:Q73"/>
    <mergeCell ref="R72:R73"/>
    <mergeCell ref="S72:Z73"/>
    <mergeCell ref="BC74:BC75"/>
    <mergeCell ref="BD74:BD75"/>
    <mergeCell ref="D77:I77"/>
    <mergeCell ref="S77:Z77"/>
    <mergeCell ref="AA77:AF77"/>
    <mergeCell ref="AG77:AK77"/>
    <mergeCell ref="AN77:AU77"/>
    <mergeCell ref="AV77:BB77"/>
    <mergeCell ref="BF77:BM77"/>
    <mergeCell ref="BE74:BE75"/>
    <mergeCell ref="BF74:BM75"/>
    <mergeCell ref="D76:I76"/>
    <mergeCell ref="J76:Q76"/>
    <mergeCell ref="S76:Z76"/>
    <mergeCell ref="AA76:AF76"/>
    <mergeCell ref="AG76:AK76"/>
    <mergeCell ref="AN76:AU76"/>
    <mergeCell ref="AA74:AF75"/>
    <mergeCell ref="AG74:AK75"/>
    <mergeCell ref="AL74:AL75"/>
    <mergeCell ref="AM74:AM75"/>
    <mergeCell ref="AN74:AU75"/>
    <mergeCell ref="AV74:BB75"/>
    <mergeCell ref="AV76:BB76"/>
    <mergeCell ref="BF76:BM76"/>
  </mergeCells>
  <pageMargins left="0.59055118110236227" right="0.39370078740157483" top="0.78740157480314965" bottom="0.39370078740157483" header="0.27559055118110237" footer="0.27559055118110237"/>
  <pageSetup paperSize="8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74"/>
  <sheetViews>
    <sheetView zoomScaleNormal="100" workbookViewId="0">
      <selection sqref="A1:B1"/>
    </sheetView>
  </sheetViews>
  <sheetFormatPr defaultColWidth="1.42578125" defaultRowHeight="15.75" x14ac:dyDescent="0.25"/>
  <cols>
    <col min="1" max="1" width="23.7109375" style="74" customWidth="1"/>
    <col min="2" max="2" width="17.42578125" style="74" hidden="1" customWidth="1"/>
    <col min="3" max="17" width="1.42578125" style="74"/>
    <col min="18" max="18" width="3" style="74" bestFit="1" customWidth="1"/>
    <col min="19" max="98" width="1.42578125" style="74"/>
    <col min="99" max="99" width="1.7109375" style="74" customWidth="1"/>
    <col min="100" max="233" width="1.42578125" style="74"/>
    <col min="234" max="234" width="1.140625" style="74" customWidth="1"/>
    <col min="235" max="236" width="0" style="74" hidden="1" customWidth="1"/>
    <col min="237" max="237" width="24.140625" style="74" customWidth="1"/>
    <col min="238" max="489" width="1.42578125" style="74"/>
    <col min="490" max="490" width="1.140625" style="74" customWidth="1"/>
    <col min="491" max="492" width="0" style="74" hidden="1" customWidth="1"/>
    <col min="493" max="493" width="24.140625" style="74" customWidth="1"/>
    <col min="494" max="745" width="1.42578125" style="74"/>
    <col min="746" max="746" width="1.140625" style="74" customWidth="1"/>
    <col min="747" max="748" width="0" style="74" hidden="1" customWidth="1"/>
    <col min="749" max="749" width="24.140625" style="74" customWidth="1"/>
    <col min="750" max="1001" width="1.42578125" style="74"/>
    <col min="1002" max="1002" width="1.140625" style="74" customWidth="1"/>
    <col min="1003" max="1004" width="0" style="74" hidden="1" customWidth="1"/>
    <col min="1005" max="1005" width="24.140625" style="74" customWidth="1"/>
    <col min="1006" max="1257" width="1.42578125" style="74"/>
    <col min="1258" max="1258" width="1.140625" style="74" customWidth="1"/>
    <col min="1259" max="1260" width="0" style="74" hidden="1" customWidth="1"/>
    <col min="1261" max="1261" width="24.140625" style="74" customWidth="1"/>
    <col min="1262" max="1513" width="1.42578125" style="74"/>
    <col min="1514" max="1514" width="1.140625" style="74" customWidth="1"/>
    <col min="1515" max="1516" width="0" style="74" hidden="1" customWidth="1"/>
    <col min="1517" max="1517" width="24.140625" style="74" customWidth="1"/>
    <col min="1518" max="1769" width="1.42578125" style="74"/>
    <col min="1770" max="1770" width="1.140625" style="74" customWidth="1"/>
    <col min="1771" max="1772" width="0" style="74" hidden="1" customWidth="1"/>
    <col min="1773" max="1773" width="24.140625" style="74" customWidth="1"/>
    <col min="1774" max="2025" width="1.42578125" style="74"/>
    <col min="2026" max="2026" width="1.140625" style="74" customWidth="1"/>
    <col min="2027" max="2028" width="0" style="74" hidden="1" customWidth="1"/>
    <col min="2029" max="2029" width="24.140625" style="74" customWidth="1"/>
    <col min="2030" max="2281" width="1.42578125" style="74"/>
    <col min="2282" max="2282" width="1.140625" style="74" customWidth="1"/>
    <col min="2283" max="2284" width="0" style="74" hidden="1" customWidth="1"/>
    <col min="2285" max="2285" width="24.140625" style="74" customWidth="1"/>
    <col min="2286" max="2537" width="1.42578125" style="74"/>
    <col min="2538" max="2538" width="1.140625" style="74" customWidth="1"/>
    <col min="2539" max="2540" width="0" style="74" hidden="1" customWidth="1"/>
    <col min="2541" max="2541" width="24.140625" style="74" customWidth="1"/>
    <col min="2542" max="2793" width="1.42578125" style="74"/>
    <col min="2794" max="2794" width="1.140625" style="74" customWidth="1"/>
    <col min="2795" max="2796" width="0" style="74" hidden="1" customWidth="1"/>
    <col min="2797" max="2797" width="24.140625" style="74" customWidth="1"/>
    <col min="2798" max="3049" width="1.42578125" style="74"/>
    <col min="3050" max="3050" width="1.140625" style="74" customWidth="1"/>
    <col min="3051" max="3052" width="0" style="74" hidden="1" customWidth="1"/>
    <col min="3053" max="3053" width="24.140625" style="74" customWidth="1"/>
    <col min="3054" max="3305" width="1.42578125" style="74"/>
    <col min="3306" max="3306" width="1.140625" style="74" customWidth="1"/>
    <col min="3307" max="3308" width="0" style="74" hidden="1" customWidth="1"/>
    <col min="3309" max="3309" width="24.140625" style="74" customWidth="1"/>
    <col min="3310" max="3561" width="1.42578125" style="74"/>
    <col min="3562" max="3562" width="1.140625" style="74" customWidth="1"/>
    <col min="3563" max="3564" width="0" style="74" hidden="1" customWidth="1"/>
    <col min="3565" max="3565" width="24.140625" style="74" customWidth="1"/>
    <col min="3566" max="3817" width="1.42578125" style="74"/>
    <col min="3818" max="3818" width="1.140625" style="74" customWidth="1"/>
    <col min="3819" max="3820" width="0" style="74" hidden="1" customWidth="1"/>
    <col min="3821" max="3821" width="24.140625" style="74" customWidth="1"/>
    <col min="3822" max="4073" width="1.42578125" style="74"/>
    <col min="4074" max="4074" width="1.140625" style="74" customWidth="1"/>
    <col min="4075" max="4076" width="0" style="74" hidden="1" customWidth="1"/>
    <col min="4077" max="4077" width="24.140625" style="74" customWidth="1"/>
    <col min="4078" max="4329" width="1.42578125" style="74"/>
    <col min="4330" max="4330" width="1.140625" style="74" customWidth="1"/>
    <col min="4331" max="4332" width="0" style="74" hidden="1" customWidth="1"/>
    <col min="4333" max="4333" width="24.140625" style="74" customWidth="1"/>
    <col min="4334" max="4585" width="1.42578125" style="74"/>
    <col min="4586" max="4586" width="1.140625" style="74" customWidth="1"/>
    <col min="4587" max="4588" width="0" style="74" hidden="1" customWidth="1"/>
    <col min="4589" max="4589" width="24.140625" style="74" customWidth="1"/>
    <col min="4590" max="4841" width="1.42578125" style="74"/>
    <col min="4842" max="4842" width="1.140625" style="74" customWidth="1"/>
    <col min="4843" max="4844" width="0" style="74" hidden="1" customWidth="1"/>
    <col min="4845" max="4845" width="24.140625" style="74" customWidth="1"/>
    <col min="4846" max="5097" width="1.42578125" style="74"/>
    <col min="5098" max="5098" width="1.140625" style="74" customWidth="1"/>
    <col min="5099" max="5100" width="0" style="74" hidden="1" customWidth="1"/>
    <col min="5101" max="5101" width="24.140625" style="74" customWidth="1"/>
    <col min="5102" max="5353" width="1.42578125" style="74"/>
    <col min="5354" max="5354" width="1.140625" style="74" customWidth="1"/>
    <col min="5355" max="5356" width="0" style="74" hidden="1" customWidth="1"/>
    <col min="5357" max="5357" width="24.140625" style="74" customWidth="1"/>
    <col min="5358" max="5609" width="1.42578125" style="74"/>
    <col min="5610" max="5610" width="1.140625" style="74" customWidth="1"/>
    <col min="5611" max="5612" width="0" style="74" hidden="1" customWidth="1"/>
    <col min="5613" max="5613" width="24.140625" style="74" customWidth="1"/>
    <col min="5614" max="5865" width="1.42578125" style="74"/>
    <col min="5866" max="5866" width="1.140625" style="74" customWidth="1"/>
    <col min="5867" max="5868" width="0" style="74" hidden="1" customWidth="1"/>
    <col min="5869" max="5869" width="24.140625" style="74" customWidth="1"/>
    <col min="5870" max="6121" width="1.42578125" style="74"/>
    <col min="6122" max="6122" width="1.140625" style="74" customWidth="1"/>
    <col min="6123" max="6124" width="0" style="74" hidden="1" customWidth="1"/>
    <col min="6125" max="6125" width="24.140625" style="74" customWidth="1"/>
    <col min="6126" max="6377" width="1.42578125" style="74"/>
    <col min="6378" max="6378" width="1.140625" style="74" customWidth="1"/>
    <col min="6379" max="6380" width="0" style="74" hidden="1" customWidth="1"/>
    <col min="6381" max="6381" width="24.140625" style="74" customWidth="1"/>
    <col min="6382" max="6633" width="1.42578125" style="74"/>
    <col min="6634" max="6634" width="1.140625" style="74" customWidth="1"/>
    <col min="6635" max="6636" width="0" style="74" hidden="1" customWidth="1"/>
    <col min="6637" max="6637" width="24.140625" style="74" customWidth="1"/>
    <col min="6638" max="6889" width="1.42578125" style="74"/>
    <col min="6890" max="6890" width="1.140625" style="74" customWidth="1"/>
    <col min="6891" max="6892" width="0" style="74" hidden="1" customWidth="1"/>
    <col min="6893" max="6893" width="24.140625" style="74" customWidth="1"/>
    <col min="6894" max="7145" width="1.42578125" style="74"/>
    <col min="7146" max="7146" width="1.140625" style="74" customWidth="1"/>
    <col min="7147" max="7148" width="0" style="74" hidden="1" customWidth="1"/>
    <col min="7149" max="7149" width="24.140625" style="74" customWidth="1"/>
    <col min="7150" max="7401" width="1.42578125" style="74"/>
    <col min="7402" max="7402" width="1.140625" style="74" customWidth="1"/>
    <col min="7403" max="7404" width="0" style="74" hidden="1" customWidth="1"/>
    <col min="7405" max="7405" width="24.140625" style="74" customWidth="1"/>
    <col min="7406" max="7657" width="1.42578125" style="74"/>
    <col min="7658" max="7658" width="1.140625" style="74" customWidth="1"/>
    <col min="7659" max="7660" width="0" style="74" hidden="1" customWidth="1"/>
    <col min="7661" max="7661" width="24.140625" style="74" customWidth="1"/>
    <col min="7662" max="7913" width="1.42578125" style="74"/>
    <col min="7914" max="7914" width="1.140625" style="74" customWidth="1"/>
    <col min="7915" max="7916" width="0" style="74" hidden="1" customWidth="1"/>
    <col min="7917" max="7917" width="24.140625" style="74" customWidth="1"/>
    <col min="7918" max="8169" width="1.42578125" style="74"/>
    <col min="8170" max="8170" width="1.140625" style="74" customWidth="1"/>
    <col min="8171" max="8172" width="0" style="74" hidden="1" customWidth="1"/>
    <col min="8173" max="8173" width="24.140625" style="74" customWidth="1"/>
    <col min="8174" max="8425" width="1.42578125" style="74"/>
    <col min="8426" max="8426" width="1.140625" style="74" customWidth="1"/>
    <col min="8427" max="8428" width="0" style="74" hidden="1" customWidth="1"/>
    <col min="8429" max="8429" width="24.140625" style="74" customWidth="1"/>
    <col min="8430" max="8681" width="1.42578125" style="74"/>
    <col min="8682" max="8682" width="1.140625" style="74" customWidth="1"/>
    <col min="8683" max="8684" width="0" style="74" hidden="1" customWidth="1"/>
    <col min="8685" max="8685" width="24.140625" style="74" customWidth="1"/>
    <col min="8686" max="8937" width="1.42578125" style="74"/>
    <col min="8938" max="8938" width="1.140625" style="74" customWidth="1"/>
    <col min="8939" max="8940" width="0" style="74" hidden="1" customWidth="1"/>
    <col min="8941" max="8941" width="24.140625" style="74" customWidth="1"/>
    <col min="8942" max="9193" width="1.42578125" style="74"/>
    <col min="9194" max="9194" width="1.140625" style="74" customWidth="1"/>
    <col min="9195" max="9196" width="0" style="74" hidden="1" customWidth="1"/>
    <col min="9197" max="9197" width="24.140625" style="74" customWidth="1"/>
    <col min="9198" max="9449" width="1.42578125" style="74"/>
    <col min="9450" max="9450" width="1.140625" style="74" customWidth="1"/>
    <col min="9451" max="9452" width="0" style="74" hidden="1" customWidth="1"/>
    <col min="9453" max="9453" width="24.140625" style="74" customWidth="1"/>
    <col min="9454" max="9705" width="1.42578125" style="74"/>
    <col min="9706" max="9706" width="1.140625" style="74" customWidth="1"/>
    <col min="9707" max="9708" width="0" style="74" hidden="1" customWidth="1"/>
    <col min="9709" max="9709" width="24.140625" style="74" customWidth="1"/>
    <col min="9710" max="9961" width="1.42578125" style="74"/>
    <col min="9962" max="9962" width="1.140625" style="74" customWidth="1"/>
    <col min="9963" max="9964" width="0" style="74" hidden="1" customWidth="1"/>
    <col min="9965" max="9965" width="24.140625" style="74" customWidth="1"/>
    <col min="9966" max="10217" width="1.42578125" style="74"/>
    <col min="10218" max="10218" width="1.140625" style="74" customWidth="1"/>
    <col min="10219" max="10220" width="0" style="74" hidden="1" customWidth="1"/>
    <col min="10221" max="10221" width="24.140625" style="74" customWidth="1"/>
    <col min="10222" max="10473" width="1.42578125" style="74"/>
    <col min="10474" max="10474" width="1.140625" style="74" customWidth="1"/>
    <col min="10475" max="10476" width="0" style="74" hidden="1" customWidth="1"/>
    <col min="10477" max="10477" width="24.140625" style="74" customWidth="1"/>
    <col min="10478" max="10729" width="1.42578125" style="74"/>
    <col min="10730" max="10730" width="1.140625" style="74" customWidth="1"/>
    <col min="10731" max="10732" width="0" style="74" hidden="1" customWidth="1"/>
    <col min="10733" max="10733" width="24.140625" style="74" customWidth="1"/>
    <col min="10734" max="10985" width="1.42578125" style="74"/>
    <col min="10986" max="10986" width="1.140625" style="74" customWidth="1"/>
    <col min="10987" max="10988" width="0" style="74" hidden="1" customWidth="1"/>
    <col min="10989" max="10989" width="24.140625" style="74" customWidth="1"/>
    <col min="10990" max="11241" width="1.42578125" style="74"/>
    <col min="11242" max="11242" width="1.140625" style="74" customWidth="1"/>
    <col min="11243" max="11244" width="0" style="74" hidden="1" customWidth="1"/>
    <col min="11245" max="11245" width="24.140625" style="74" customWidth="1"/>
    <col min="11246" max="11497" width="1.42578125" style="74"/>
    <col min="11498" max="11498" width="1.140625" style="74" customWidth="1"/>
    <col min="11499" max="11500" width="0" style="74" hidden="1" customWidth="1"/>
    <col min="11501" max="11501" width="24.140625" style="74" customWidth="1"/>
    <col min="11502" max="11753" width="1.42578125" style="74"/>
    <col min="11754" max="11754" width="1.140625" style="74" customWidth="1"/>
    <col min="11755" max="11756" width="0" style="74" hidden="1" customWidth="1"/>
    <col min="11757" max="11757" width="24.140625" style="74" customWidth="1"/>
    <col min="11758" max="12009" width="1.42578125" style="74"/>
    <col min="12010" max="12010" width="1.140625" style="74" customWidth="1"/>
    <col min="12011" max="12012" width="0" style="74" hidden="1" customWidth="1"/>
    <col min="12013" max="12013" width="24.140625" style="74" customWidth="1"/>
    <col min="12014" max="12265" width="1.42578125" style="74"/>
    <col min="12266" max="12266" width="1.140625" style="74" customWidth="1"/>
    <col min="12267" max="12268" width="0" style="74" hidden="1" customWidth="1"/>
    <col min="12269" max="12269" width="24.140625" style="74" customWidth="1"/>
    <col min="12270" max="12521" width="1.42578125" style="74"/>
    <col min="12522" max="12522" width="1.140625" style="74" customWidth="1"/>
    <col min="12523" max="12524" width="0" style="74" hidden="1" customWidth="1"/>
    <col min="12525" max="12525" width="24.140625" style="74" customWidth="1"/>
    <col min="12526" max="12777" width="1.42578125" style="74"/>
    <col min="12778" max="12778" width="1.140625" style="74" customWidth="1"/>
    <col min="12779" max="12780" width="0" style="74" hidden="1" customWidth="1"/>
    <col min="12781" max="12781" width="24.140625" style="74" customWidth="1"/>
    <col min="12782" max="13033" width="1.42578125" style="74"/>
    <col min="13034" max="13034" width="1.140625" style="74" customWidth="1"/>
    <col min="13035" max="13036" width="0" style="74" hidden="1" customWidth="1"/>
    <col min="13037" max="13037" width="24.140625" style="74" customWidth="1"/>
    <col min="13038" max="13289" width="1.42578125" style="74"/>
    <col min="13290" max="13290" width="1.140625" style="74" customWidth="1"/>
    <col min="13291" max="13292" width="0" style="74" hidden="1" customWidth="1"/>
    <col min="13293" max="13293" width="24.140625" style="74" customWidth="1"/>
    <col min="13294" max="13545" width="1.42578125" style="74"/>
    <col min="13546" max="13546" width="1.140625" style="74" customWidth="1"/>
    <col min="13547" max="13548" width="0" style="74" hidden="1" customWidth="1"/>
    <col min="13549" max="13549" width="24.140625" style="74" customWidth="1"/>
    <col min="13550" max="13801" width="1.42578125" style="74"/>
    <col min="13802" max="13802" width="1.140625" style="74" customWidth="1"/>
    <col min="13803" max="13804" width="0" style="74" hidden="1" customWidth="1"/>
    <col min="13805" max="13805" width="24.140625" style="74" customWidth="1"/>
    <col min="13806" max="14057" width="1.42578125" style="74"/>
    <col min="14058" max="14058" width="1.140625" style="74" customWidth="1"/>
    <col min="14059" max="14060" width="0" style="74" hidden="1" customWidth="1"/>
    <col min="14061" max="14061" width="24.140625" style="74" customWidth="1"/>
    <col min="14062" max="14313" width="1.42578125" style="74"/>
    <col min="14314" max="14314" width="1.140625" style="74" customWidth="1"/>
    <col min="14315" max="14316" width="0" style="74" hidden="1" customWidth="1"/>
    <col min="14317" max="14317" width="24.140625" style="74" customWidth="1"/>
    <col min="14318" max="14569" width="1.42578125" style="74"/>
    <col min="14570" max="14570" width="1.140625" style="74" customWidth="1"/>
    <col min="14571" max="14572" width="0" style="74" hidden="1" customWidth="1"/>
    <col min="14573" max="14573" width="24.140625" style="74" customWidth="1"/>
    <col min="14574" max="14825" width="1.42578125" style="74"/>
    <col min="14826" max="14826" width="1.140625" style="74" customWidth="1"/>
    <col min="14827" max="14828" width="0" style="74" hidden="1" customWidth="1"/>
    <col min="14829" max="14829" width="24.140625" style="74" customWidth="1"/>
    <col min="14830" max="15081" width="1.42578125" style="74"/>
    <col min="15082" max="15082" width="1.140625" style="74" customWidth="1"/>
    <col min="15083" max="15084" width="0" style="74" hidden="1" customWidth="1"/>
    <col min="15085" max="15085" width="24.140625" style="74" customWidth="1"/>
    <col min="15086" max="15337" width="1.42578125" style="74"/>
    <col min="15338" max="15338" width="1.140625" style="74" customWidth="1"/>
    <col min="15339" max="15340" width="0" style="74" hidden="1" customWidth="1"/>
    <col min="15341" max="15341" width="24.140625" style="74" customWidth="1"/>
    <col min="15342" max="15593" width="1.42578125" style="74"/>
    <col min="15594" max="15594" width="1.140625" style="74" customWidth="1"/>
    <col min="15595" max="15596" width="0" style="74" hidden="1" customWidth="1"/>
    <col min="15597" max="15597" width="24.140625" style="74" customWidth="1"/>
    <col min="15598" max="15849" width="1.42578125" style="74"/>
    <col min="15850" max="15850" width="1.140625" style="74" customWidth="1"/>
    <col min="15851" max="15852" width="0" style="74" hidden="1" customWidth="1"/>
    <col min="15853" max="15853" width="24.140625" style="74" customWidth="1"/>
    <col min="15854" max="16105" width="1.42578125" style="74"/>
    <col min="16106" max="16106" width="1.140625" style="74" customWidth="1"/>
    <col min="16107" max="16108" width="0" style="74" hidden="1" customWidth="1"/>
    <col min="16109" max="16109" width="24.140625" style="74" customWidth="1"/>
    <col min="16110" max="16384" width="1.42578125" style="74"/>
  </cols>
  <sheetData>
    <row r="1" spans="1:124" s="166" customFormat="1" ht="12.75" x14ac:dyDescent="0.2">
      <c r="A1" s="642" t="s">
        <v>388</v>
      </c>
      <c r="B1" s="642"/>
      <c r="C1" s="635" t="s">
        <v>22</v>
      </c>
      <c r="D1" s="642"/>
      <c r="E1" s="642"/>
      <c r="F1" s="642"/>
      <c r="G1" s="643"/>
      <c r="H1" s="640" t="s">
        <v>430</v>
      </c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32"/>
      <c r="AO1" s="640" t="s">
        <v>431</v>
      </c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  <c r="CP1" s="641"/>
      <c r="CQ1" s="641"/>
      <c r="CR1" s="641"/>
      <c r="CS1" s="641"/>
      <c r="CT1" s="641"/>
      <c r="CU1" s="641"/>
      <c r="CV1" s="641"/>
      <c r="CW1" s="641"/>
      <c r="CX1" s="641"/>
      <c r="CY1" s="641"/>
      <c r="CZ1" s="641"/>
      <c r="DA1" s="641"/>
      <c r="DB1" s="641"/>
      <c r="DC1" s="641"/>
      <c r="DD1" s="641"/>
      <c r="DE1" s="641"/>
      <c r="DF1" s="641"/>
      <c r="DG1" s="641"/>
      <c r="DH1" s="641"/>
      <c r="DI1" s="641"/>
      <c r="DJ1" s="641"/>
      <c r="DK1" s="641"/>
      <c r="DL1" s="641"/>
      <c r="DM1" s="641"/>
      <c r="DN1" s="641"/>
      <c r="DO1" s="641"/>
      <c r="DP1" s="641"/>
      <c r="DQ1" s="641"/>
      <c r="DR1" s="641"/>
      <c r="DS1" s="641"/>
      <c r="DT1" s="641"/>
    </row>
    <row r="2" spans="1:124" s="166" customFormat="1" ht="12.75" x14ac:dyDescent="0.2">
      <c r="A2" s="636"/>
      <c r="B2" s="636"/>
      <c r="C2" s="634" t="s">
        <v>25</v>
      </c>
      <c r="D2" s="628"/>
      <c r="E2" s="628"/>
      <c r="F2" s="628"/>
      <c r="G2" s="629"/>
      <c r="H2" s="634" t="s">
        <v>32</v>
      </c>
      <c r="I2" s="628"/>
      <c r="J2" s="628"/>
      <c r="K2" s="628"/>
      <c r="L2" s="628"/>
      <c r="M2" s="628"/>
      <c r="N2" s="628"/>
      <c r="O2" s="628"/>
      <c r="P2" s="629"/>
      <c r="Q2" s="640" t="s">
        <v>149</v>
      </c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32"/>
      <c r="AO2" s="634" t="s">
        <v>32</v>
      </c>
      <c r="AP2" s="628"/>
      <c r="AQ2" s="628"/>
      <c r="AR2" s="628"/>
      <c r="AS2" s="628"/>
      <c r="AT2" s="628"/>
      <c r="AU2" s="628"/>
      <c r="AV2" s="628"/>
      <c r="AW2" s="629"/>
      <c r="AX2" s="640" t="s">
        <v>149</v>
      </c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641"/>
      <c r="BL2" s="641"/>
      <c r="BM2" s="641"/>
      <c r="BN2" s="641"/>
      <c r="BO2" s="641"/>
      <c r="BP2" s="641"/>
      <c r="BQ2" s="641"/>
      <c r="BR2" s="641"/>
      <c r="BS2" s="641"/>
      <c r="BT2" s="641"/>
      <c r="BU2" s="641"/>
      <c r="BV2" s="641"/>
      <c r="BW2" s="641"/>
      <c r="BX2" s="641"/>
      <c r="BY2" s="641"/>
      <c r="BZ2" s="641"/>
      <c r="CA2" s="641"/>
      <c r="CB2" s="641"/>
      <c r="CC2" s="641"/>
      <c r="CD2" s="641"/>
      <c r="CE2" s="641"/>
      <c r="CF2" s="641"/>
      <c r="CG2" s="641"/>
      <c r="CH2" s="641"/>
      <c r="CI2" s="641"/>
      <c r="CJ2" s="641"/>
      <c r="CK2" s="641"/>
      <c r="CL2" s="641"/>
      <c r="CM2" s="641"/>
      <c r="CN2" s="641"/>
      <c r="CO2" s="641"/>
      <c r="CP2" s="641"/>
      <c r="CQ2" s="641"/>
      <c r="CR2" s="641"/>
      <c r="CS2" s="641"/>
      <c r="CT2" s="641"/>
      <c r="CU2" s="641"/>
      <c r="CV2" s="641"/>
      <c r="CW2" s="641"/>
      <c r="CX2" s="641"/>
      <c r="CY2" s="641"/>
      <c r="CZ2" s="641"/>
      <c r="DA2" s="641"/>
      <c r="DB2" s="641"/>
      <c r="DC2" s="641"/>
      <c r="DD2" s="641"/>
      <c r="DE2" s="641"/>
      <c r="DF2" s="641"/>
      <c r="DG2" s="641"/>
      <c r="DH2" s="641"/>
      <c r="DI2" s="641"/>
      <c r="DJ2" s="641"/>
      <c r="DK2" s="641"/>
      <c r="DL2" s="641"/>
      <c r="DM2" s="641"/>
      <c r="DN2" s="641"/>
      <c r="DO2" s="641"/>
      <c r="DP2" s="641"/>
      <c r="DQ2" s="641"/>
      <c r="DR2" s="641"/>
      <c r="DS2" s="641"/>
      <c r="DT2" s="641"/>
    </row>
    <row r="3" spans="1:124" s="166" customFormat="1" ht="12.75" x14ac:dyDescent="0.2">
      <c r="A3" s="636"/>
      <c r="B3" s="636"/>
      <c r="C3" s="634"/>
      <c r="D3" s="628"/>
      <c r="E3" s="628"/>
      <c r="F3" s="628"/>
      <c r="G3" s="629"/>
      <c r="H3" s="634"/>
      <c r="I3" s="628"/>
      <c r="J3" s="628"/>
      <c r="K3" s="628"/>
      <c r="L3" s="628"/>
      <c r="M3" s="628"/>
      <c r="N3" s="628"/>
      <c r="O3" s="628"/>
      <c r="P3" s="629"/>
      <c r="Q3" s="634" t="s">
        <v>437</v>
      </c>
      <c r="R3" s="628"/>
      <c r="S3" s="628"/>
      <c r="T3" s="628"/>
      <c r="U3" s="628"/>
      <c r="V3" s="628"/>
      <c r="W3" s="628"/>
      <c r="X3" s="629"/>
      <c r="Y3" s="635" t="s">
        <v>435</v>
      </c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3"/>
      <c r="AO3" s="634"/>
      <c r="AP3" s="628"/>
      <c r="AQ3" s="628"/>
      <c r="AR3" s="628"/>
      <c r="AS3" s="628"/>
      <c r="AT3" s="628"/>
      <c r="AU3" s="628"/>
      <c r="AV3" s="628"/>
      <c r="AW3" s="629"/>
      <c r="AX3" s="635" t="s">
        <v>432</v>
      </c>
      <c r="AY3" s="642"/>
      <c r="AZ3" s="642"/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642"/>
      <c r="BN3" s="642"/>
      <c r="BO3" s="642"/>
      <c r="BP3" s="642"/>
      <c r="BQ3" s="642"/>
      <c r="BR3" s="642"/>
      <c r="BS3" s="642"/>
      <c r="BT3" s="642"/>
      <c r="BU3" s="642"/>
      <c r="BV3" s="643"/>
      <c r="BW3" s="635" t="s">
        <v>433</v>
      </c>
      <c r="BX3" s="642"/>
      <c r="BY3" s="642"/>
      <c r="BZ3" s="642"/>
      <c r="CA3" s="642"/>
      <c r="CB3" s="642"/>
      <c r="CC3" s="642"/>
      <c r="CD3" s="642"/>
      <c r="CE3" s="642"/>
      <c r="CF3" s="642"/>
      <c r="CG3" s="642"/>
      <c r="CH3" s="642"/>
      <c r="CI3" s="642"/>
      <c r="CJ3" s="642"/>
      <c r="CK3" s="642"/>
      <c r="CL3" s="642"/>
      <c r="CM3" s="642"/>
      <c r="CN3" s="642"/>
      <c r="CO3" s="642"/>
      <c r="CP3" s="642"/>
      <c r="CQ3" s="642"/>
      <c r="CR3" s="642"/>
      <c r="CS3" s="642"/>
      <c r="CT3" s="642"/>
      <c r="CU3" s="643"/>
      <c r="CV3" s="635" t="s">
        <v>434</v>
      </c>
      <c r="CW3" s="642"/>
      <c r="CX3" s="642"/>
      <c r="CY3" s="642"/>
      <c r="CZ3" s="642"/>
      <c r="DA3" s="642"/>
      <c r="DB3" s="642"/>
      <c r="DC3" s="642"/>
      <c r="DD3" s="642"/>
      <c r="DE3" s="642"/>
      <c r="DF3" s="642"/>
      <c r="DG3" s="642"/>
      <c r="DH3" s="642"/>
      <c r="DI3" s="642"/>
      <c r="DJ3" s="642"/>
      <c r="DK3" s="642"/>
      <c r="DL3" s="642"/>
      <c r="DM3" s="642"/>
      <c r="DN3" s="642"/>
      <c r="DO3" s="642"/>
      <c r="DP3" s="642"/>
      <c r="DQ3" s="642"/>
      <c r="DR3" s="642"/>
      <c r="DS3" s="642"/>
      <c r="DT3" s="642"/>
    </row>
    <row r="4" spans="1:124" s="166" customFormat="1" ht="12.75" x14ac:dyDescent="0.2">
      <c r="A4" s="636"/>
      <c r="B4" s="636"/>
      <c r="C4" s="634"/>
      <c r="D4" s="628"/>
      <c r="E4" s="628"/>
      <c r="F4" s="628"/>
      <c r="G4" s="629"/>
      <c r="H4" s="634"/>
      <c r="I4" s="628"/>
      <c r="J4" s="628"/>
      <c r="K4" s="628"/>
      <c r="L4" s="628"/>
      <c r="M4" s="628"/>
      <c r="N4" s="628"/>
      <c r="O4" s="628"/>
      <c r="P4" s="629"/>
      <c r="Q4" s="634" t="s">
        <v>438</v>
      </c>
      <c r="R4" s="628"/>
      <c r="S4" s="628"/>
      <c r="T4" s="628"/>
      <c r="U4" s="628"/>
      <c r="V4" s="628"/>
      <c r="W4" s="628"/>
      <c r="X4" s="629"/>
      <c r="Y4" s="625" t="s">
        <v>436</v>
      </c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7"/>
      <c r="AO4" s="634"/>
      <c r="AP4" s="628"/>
      <c r="AQ4" s="628"/>
      <c r="AR4" s="628"/>
      <c r="AS4" s="628"/>
      <c r="AT4" s="628"/>
      <c r="AU4" s="628"/>
      <c r="AV4" s="628"/>
      <c r="AW4" s="629"/>
      <c r="AX4" s="625"/>
      <c r="AY4" s="626"/>
      <c r="AZ4" s="626"/>
      <c r="BA4" s="626"/>
      <c r="BB4" s="626"/>
      <c r="BC4" s="626"/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  <c r="BO4" s="626"/>
      <c r="BP4" s="626"/>
      <c r="BQ4" s="626"/>
      <c r="BR4" s="626"/>
      <c r="BS4" s="626"/>
      <c r="BT4" s="626"/>
      <c r="BU4" s="626"/>
      <c r="BV4" s="627"/>
      <c r="BW4" s="625"/>
      <c r="BX4" s="626"/>
      <c r="BY4" s="626"/>
      <c r="BZ4" s="626"/>
      <c r="CA4" s="626"/>
      <c r="CB4" s="626"/>
      <c r="CC4" s="626"/>
      <c r="CD4" s="626"/>
      <c r="CE4" s="626"/>
      <c r="CF4" s="626"/>
      <c r="CG4" s="626"/>
      <c r="CH4" s="626"/>
      <c r="CI4" s="626"/>
      <c r="CJ4" s="626"/>
      <c r="CK4" s="626"/>
      <c r="CL4" s="626"/>
      <c r="CM4" s="626"/>
      <c r="CN4" s="626"/>
      <c r="CO4" s="626"/>
      <c r="CP4" s="626"/>
      <c r="CQ4" s="626"/>
      <c r="CR4" s="626"/>
      <c r="CS4" s="626"/>
      <c r="CT4" s="626"/>
      <c r="CU4" s="627"/>
      <c r="CV4" s="625"/>
      <c r="CW4" s="626"/>
      <c r="CX4" s="626"/>
      <c r="CY4" s="626"/>
      <c r="CZ4" s="626"/>
      <c r="DA4" s="626"/>
      <c r="DB4" s="626"/>
      <c r="DC4" s="626"/>
      <c r="DD4" s="626"/>
      <c r="DE4" s="626"/>
      <c r="DF4" s="626"/>
      <c r="DG4" s="626"/>
      <c r="DH4" s="626"/>
      <c r="DI4" s="626"/>
      <c r="DJ4" s="626"/>
      <c r="DK4" s="626"/>
      <c r="DL4" s="626"/>
      <c r="DM4" s="626"/>
      <c r="DN4" s="626"/>
      <c r="DO4" s="626"/>
      <c r="DP4" s="626"/>
      <c r="DQ4" s="626"/>
      <c r="DR4" s="626"/>
      <c r="DS4" s="626"/>
      <c r="DT4" s="626"/>
    </row>
    <row r="5" spans="1:124" s="166" customFormat="1" ht="12.75" x14ac:dyDescent="0.2">
      <c r="A5" s="636"/>
      <c r="B5" s="636"/>
      <c r="C5" s="634"/>
      <c r="D5" s="628"/>
      <c r="E5" s="628"/>
      <c r="F5" s="628"/>
      <c r="G5" s="629"/>
      <c r="H5" s="634"/>
      <c r="I5" s="628"/>
      <c r="J5" s="628"/>
      <c r="K5" s="628"/>
      <c r="L5" s="628"/>
      <c r="M5" s="628"/>
      <c r="N5" s="628"/>
      <c r="O5" s="628"/>
      <c r="P5" s="629"/>
      <c r="Q5" s="634" t="s">
        <v>439</v>
      </c>
      <c r="R5" s="628"/>
      <c r="S5" s="628"/>
      <c r="T5" s="628"/>
      <c r="U5" s="628"/>
      <c r="V5" s="628"/>
      <c r="W5" s="628"/>
      <c r="X5" s="629"/>
      <c r="Y5" s="634" t="s">
        <v>442</v>
      </c>
      <c r="Z5" s="628"/>
      <c r="AA5" s="628"/>
      <c r="AB5" s="628"/>
      <c r="AC5" s="628"/>
      <c r="AD5" s="628"/>
      <c r="AE5" s="628"/>
      <c r="AF5" s="629"/>
      <c r="AG5" s="634" t="s">
        <v>443</v>
      </c>
      <c r="AH5" s="628"/>
      <c r="AI5" s="628"/>
      <c r="AJ5" s="628"/>
      <c r="AK5" s="628"/>
      <c r="AL5" s="628"/>
      <c r="AM5" s="628"/>
      <c r="AN5" s="629"/>
      <c r="AO5" s="634"/>
      <c r="AP5" s="628"/>
      <c r="AQ5" s="628"/>
      <c r="AR5" s="628"/>
      <c r="AS5" s="628"/>
      <c r="AT5" s="628"/>
      <c r="AU5" s="628"/>
      <c r="AV5" s="628"/>
      <c r="AW5" s="629"/>
      <c r="AX5" s="628" t="s">
        <v>32</v>
      </c>
      <c r="AY5" s="628"/>
      <c r="AZ5" s="628"/>
      <c r="BA5" s="628"/>
      <c r="BB5" s="628"/>
      <c r="BC5" s="628"/>
      <c r="BD5" s="628"/>
      <c r="BE5" s="628"/>
      <c r="BF5" s="629"/>
      <c r="BG5" s="640" t="s">
        <v>149</v>
      </c>
      <c r="BH5" s="641"/>
      <c r="BI5" s="641"/>
      <c r="BJ5" s="641"/>
      <c r="BK5" s="641"/>
      <c r="BL5" s="641"/>
      <c r="BM5" s="641"/>
      <c r="BN5" s="641"/>
      <c r="BO5" s="641"/>
      <c r="BP5" s="641"/>
      <c r="BQ5" s="641"/>
      <c r="BR5" s="641"/>
      <c r="BS5" s="641"/>
      <c r="BT5" s="641"/>
      <c r="BU5" s="641"/>
      <c r="BV5" s="632"/>
      <c r="BW5" s="628" t="s">
        <v>32</v>
      </c>
      <c r="BX5" s="628"/>
      <c r="BY5" s="628"/>
      <c r="BZ5" s="628"/>
      <c r="CA5" s="628"/>
      <c r="CB5" s="628"/>
      <c r="CC5" s="628"/>
      <c r="CD5" s="628"/>
      <c r="CE5" s="629"/>
      <c r="CF5" s="640" t="s">
        <v>149</v>
      </c>
      <c r="CG5" s="641"/>
      <c r="CH5" s="641"/>
      <c r="CI5" s="641"/>
      <c r="CJ5" s="641"/>
      <c r="CK5" s="641"/>
      <c r="CL5" s="641"/>
      <c r="CM5" s="641"/>
      <c r="CN5" s="641"/>
      <c r="CO5" s="641"/>
      <c r="CP5" s="641"/>
      <c r="CQ5" s="641"/>
      <c r="CR5" s="641"/>
      <c r="CS5" s="641"/>
      <c r="CT5" s="641"/>
      <c r="CU5" s="632"/>
      <c r="CV5" s="628" t="s">
        <v>32</v>
      </c>
      <c r="CW5" s="628"/>
      <c r="CX5" s="628"/>
      <c r="CY5" s="628"/>
      <c r="CZ5" s="628"/>
      <c r="DA5" s="628"/>
      <c r="DB5" s="628"/>
      <c r="DC5" s="628"/>
      <c r="DD5" s="629"/>
      <c r="DE5" s="640" t="s">
        <v>149</v>
      </c>
      <c r="DF5" s="641"/>
      <c r="DG5" s="641"/>
      <c r="DH5" s="641"/>
      <c r="DI5" s="641"/>
      <c r="DJ5" s="641"/>
      <c r="DK5" s="641"/>
      <c r="DL5" s="641"/>
      <c r="DM5" s="641"/>
      <c r="DN5" s="641"/>
      <c r="DO5" s="641"/>
      <c r="DP5" s="641"/>
      <c r="DQ5" s="641"/>
      <c r="DR5" s="641"/>
      <c r="DS5" s="641"/>
      <c r="DT5" s="641"/>
    </row>
    <row r="6" spans="1:124" s="166" customFormat="1" ht="12.75" x14ac:dyDescent="0.2">
      <c r="A6" s="636"/>
      <c r="B6" s="636"/>
      <c r="C6" s="634"/>
      <c r="D6" s="628"/>
      <c r="E6" s="628"/>
      <c r="F6" s="628"/>
      <c r="G6" s="629"/>
      <c r="H6" s="634"/>
      <c r="I6" s="628"/>
      <c r="J6" s="628"/>
      <c r="K6" s="628"/>
      <c r="L6" s="628"/>
      <c r="M6" s="628"/>
      <c r="N6" s="628"/>
      <c r="O6" s="628"/>
      <c r="P6" s="629"/>
      <c r="Q6" s="634" t="s">
        <v>440</v>
      </c>
      <c r="R6" s="628"/>
      <c r="S6" s="628"/>
      <c r="T6" s="628"/>
      <c r="U6" s="628"/>
      <c r="V6" s="628"/>
      <c r="W6" s="628"/>
      <c r="X6" s="629"/>
      <c r="Y6" s="634" t="s">
        <v>439</v>
      </c>
      <c r="Z6" s="628"/>
      <c r="AA6" s="628"/>
      <c r="AB6" s="628"/>
      <c r="AC6" s="628"/>
      <c r="AD6" s="628"/>
      <c r="AE6" s="628"/>
      <c r="AF6" s="629"/>
      <c r="AG6" s="634" t="s">
        <v>444</v>
      </c>
      <c r="AH6" s="628"/>
      <c r="AI6" s="628"/>
      <c r="AJ6" s="628"/>
      <c r="AK6" s="628"/>
      <c r="AL6" s="628"/>
      <c r="AM6" s="628"/>
      <c r="AN6" s="629"/>
      <c r="AO6" s="634"/>
      <c r="AP6" s="628"/>
      <c r="AQ6" s="628"/>
      <c r="AR6" s="628"/>
      <c r="AS6" s="628"/>
      <c r="AT6" s="628"/>
      <c r="AU6" s="628"/>
      <c r="AV6" s="628"/>
      <c r="AW6" s="629"/>
      <c r="AX6" s="628"/>
      <c r="AY6" s="628"/>
      <c r="AZ6" s="628"/>
      <c r="BA6" s="628"/>
      <c r="BB6" s="628"/>
      <c r="BC6" s="628"/>
      <c r="BD6" s="628"/>
      <c r="BE6" s="628"/>
      <c r="BF6" s="629"/>
      <c r="BG6" s="634" t="s">
        <v>447</v>
      </c>
      <c r="BH6" s="628"/>
      <c r="BI6" s="628"/>
      <c r="BJ6" s="628"/>
      <c r="BK6" s="628"/>
      <c r="BL6" s="628"/>
      <c r="BM6" s="628"/>
      <c r="BN6" s="629"/>
      <c r="BO6" s="635" t="s">
        <v>445</v>
      </c>
      <c r="BP6" s="642"/>
      <c r="BQ6" s="642"/>
      <c r="BR6" s="642"/>
      <c r="BS6" s="642"/>
      <c r="BT6" s="642"/>
      <c r="BU6" s="642"/>
      <c r="BV6" s="643"/>
      <c r="BW6" s="628"/>
      <c r="BX6" s="628"/>
      <c r="BY6" s="628"/>
      <c r="BZ6" s="628"/>
      <c r="CA6" s="628"/>
      <c r="CB6" s="628"/>
      <c r="CC6" s="628"/>
      <c r="CD6" s="628"/>
      <c r="CE6" s="629"/>
      <c r="CF6" s="634" t="s">
        <v>447</v>
      </c>
      <c r="CG6" s="628"/>
      <c r="CH6" s="628"/>
      <c r="CI6" s="628"/>
      <c r="CJ6" s="628"/>
      <c r="CK6" s="628"/>
      <c r="CL6" s="628"/>
      <c r="CM6" s="629"/>
      <c r="CN6" s="635" t="s">
        <v>445</v>
      </c>
      <c r="CO6" s="642"/>
      <c r="CP6" s="642"/>
      <c r="CQ6" s="642"/>
      <c r="CR6" s="642"/>
      <c r="CS6" s="642"/>
      <c r="CT6" s="642"/>
      <c r="CU6" s="643"/>
      <c r="CV6" s="628"/>
      <c r="CW6" s="628"/>
      <c r="CX6" s="628"/>
      <c r="CY6" s="628"/>
      <c r="CZ6" s="628"/>
      <c r="DA6" s="628"/>
      <c r="DB6" s="628"/>
      <c r="DC6" s="628"/>
      <c r="DD6" s="629"/>
      <c r="DE6" s="634" t="s">
        <v>447</v>
      </c>
      <c r="DF6" s="628"/>
      <c r="DG6" s="628"/>
      <c r="DH6" s="628"/>
      <c r="DI6" s="628"/>
      <c r="DJ6" s="628"/>
      <c r="DK6" s="628"/>
      <c r="DL6" s="629"/>
      <c r="DM6" s="635" t="s">
        <v>445</v>
      </c>
      <c r="DN6" s="642"/>
      <c r="DO6" s="642"/>
      <c r="DP6" s="642"/>
      <c r="DQ6" s="642"/>
      <c r="DR6" s="642"/>
      <c r="DS6" s="642"/>
      <c r="DT6" s="642"/>
    </row>
    <row r="7" spans="1:124" s="166" customFormat="1" ht="12.75" x14ac:dyDescent="0.2">
      <c r="A7" s="636"/>
      <c r="B7" s="636"/>
      <c r="C7" s="634"/>
      <c r="D7" s="628"/>
      <c r="E7" s="628"/>
      <c r="F7" s="628"/>
      <c r="G7" s="629"/>
      <c r="H7" s="634"/>
      <c r="I7" s="628"/>
      <c r="J7" s="628"/>
      <c r="K7" s="628"/>
      <c r="L7" s="628"/>
      <c r="M7" s="628"/>
      <c r="N7" s="628"/>
      <c r="O7" s="628"/>
      <c r="P7" s="629"/>
      <c r="Q7" s="634" t="s">
        <v>441</v>
      </c>
      <c r="R7" s="628"/>
      <c r="S7" s="628"/>
      <c r="T7" s="628"/>
      <c r="U7" s="628"/>
      <c r="V7" s="628"/>
      <c r="W7" s="628"/>
      <c r="X7" s="629"/>
      <c r="Y7" s="634"/>
      <c r="Z7" s="628"/>
      <c r="AA7" s="628"/>
      <c r="AB7" s="628"/>
      <c r="AC7" s="628"/>
      <c r="AD7" s="628"/>
      <c r="AE7" s="628"/>
      <c r="AF7" s="629"/>
      <c r="AG7" s="634"/>
      <c r="AH7" s="628"/>
      <c r="AI7" s="628"/>
      <c r="AJ7" s="628"/>
      <c r="AK7" s="628"/>
      <c r="AL7" s="628"/>
      <c r="AM7" s="628"/>
      <c r="AN7" s="629"/>
      <c r="AO7" s="634"/>
      <c r="AP7" s="628"/>
      <c r="AQ7" s="628"/>
      <c r="AR7" s="628"/>
      <c r="AS7" s="628"/>
      <c r="AT7" s="628"/>
      <c r="AU7" s="628"/>
      <c r="AV7" s="628"/>
      <c r="AW7" s="629"/>
      <c r="AX7" s="628"/>
      <c r="AY7" s="628"/>
      <c r="AZ7" s="628"/>
      <c r="BA7" s="628"/>
      <c r="BB7" s="628"/>
      <c r="BC7" s="628"/>
      <c r="BD7" s="628"/>
      <c r="BE7" s="628"/>
      <c r="BF7" s="629"/>
      <c r="BG7" s="628" t="s">
        <v>448</v>
      </c>
      <c r="BH7" s="628"/>
      <c r="BI7" s="628"/>
      <c r="BJ7" s="628"/>
      <c r="BK7" s="628"/>
      <c r="BL7" s="628"/>
      <c r="BM7" s="628"/>
      <c r="BN7" s="629"/>
      <c r="BO7" s="634" t="s">
        <v>446</v>
      </c>
      <c r="BP7" s="628"/>
      <c r="BQ7" s="628"/>
      <c r="BR7" s="628"/>
      <c r="BS7" s="628"/>
      <c r="BT7" s="628"/>
      <c r="BU7" s="628"/>
      <c r="BV7" s="629"/>
      <c r="BW7" s="628"/>
      <c r="BX7" s="628"/>
      <c r="BY7" s="628"/>
      <c r="BZ7" s="628"/>
      <c r="CA7" s="628"/>
      <c r="CB7" s="628"/>
      <c r="CC7" s="628"/>
      <c r="CD7" s="628"/>
      <c r="CE7" s="629"/>
      <c r="CF7" s="628" t="s">
        <v>448</v>
      </c>
      <c r="CG7" s="628"/>
      <c r="CH7" s="628"/>
      <c r="CI7" s="628"/>
      <c r="CJ7" s="628"/>
      <c r="CK7" s="628"/>
      <c r="CL7" s="628"/>
      <c r="CM7" s="629"/>
      <c r="CN7" s="634" t="s">
        <v>446</v>
      </c>
      <c r="CO7" s="628"/>
      <c r="CP7" s="628"/>
      <c r="CQ7" s="628"/>
      <c r="CR7" s="628"/>
      <c r="CS7" s="628"/>
      <c r="CT7" s="628"/>
      <c r="CU7" s="629"/>
      <c r="CV7" s="628"/>
      <c r="CW7" s="628"/>
      <c r="CX7" s="628"/>
      <c r="CY7" s="628"/>
      <c r="CZ7" s="628"/>
      <c r="DA7" s="628"/>
      <c r="DB7" s="628"/>
      <c r="DC7" s="628"/>
      <c r="DD7" s="629"/>
      <c r="DE7" s="628" t="s">
        <v>448</v>
      </c>
      <c r="DF7" s="628"/>
      <c r="DG7" s="628"/>
      <c r="DH7" s="628"/>
      <c r="DI7" s="628"/>
      <c r="DJ7" s="628"/>
      <c r="DK7" s="628"/>
      <c r="DL7" s="629"/>
      <c r="DM7" s="634" t="s">
        <v>446</v>
      </c>
      <c r="DN7" s="628"/>
      <c r="DO7" s="628"/>
      <c r="DP7" s="628"/>
      <c r="DQ7" s="628"/>
      <c r="DR7" s="628"/>
      <c r="DS7" s="628"/>
      <c r="DT7" s="628"/>
    </row>
    <row r="8" spans="1:124" s="166" customFormat="1" ht="12.75" customHeight="1" x14ac:dyDescent="0.2">
      <c r="A8" s="636"/>
      <c r="B8" s="636"/>
      <c r="C8" s="634"/>
      <c r="D8" s="628"/>
      <c r="E8" s="628"/>
      <c r="F8" s="628"/>
      <c r="G8" s="629"/>
      <c r="H8" s="634"/>
      <c r="I8" s="628"/>
      <c r="J8" s="628"/>
      <c r="K8" s="628"/>
      <c r="L8" s="628"/>
      <c r="M8" s="628"/>
      <c r="N8" s="628"/>
      <c r="O8" s="628"/>
      <c r="P8" s="629"/>
      <c r="Q8" s="634"/>
      <c r="R8" s="628"/>
      <c r="S8" s="628"/>
      <c r="T8" s="628"/>
      <c r="U8" s="628"/>
      <c r="V8" s="628"/>
      <c r="W8" s="628"/>
      <c r="X8" s="629"/>
      <c r="Y8" s="634"/>
      <c r="Z8" s="628"/>
      <c r="AA8" s="628"/>
      <c r="AB8" s="628"/>
      <c r="AC8" s="628"/>
      <c r="AD8" s="628"/>
      <c r="AE8" s="628"/>
      <c r="AF8" s="629"/>
      <c r="AG8" s="634"/>
      <c r="AH8" s="628"/>
      <c r="AI8" s="628"/>
      <c r="AJ8" s="628"/>
      <c r="AK8" s="628"/>
      <c r="AL8" s="628"/>
      <c r="AM8" s="628"/>
      <c r="AN8" s="629"/>
      <c r="AO8" s="634"/>
      <c r="AP8" s="628"/>
      <c r="AQ8" s="628"/>
      <c r="AR8" s="628"/>
      <c r="AS8" s="628"/>
      <c r="AT8" s="628"/>
      <c r="AU8" s="628"/>
      <c r="AV8" s="628"/>
      <c r="AW8" s="629"/>
      <c r="AX8" s="628"/>
      <c r="AY8" s="628"/>
      <c r="AZ8" s="628"/>
      <c r="BA8" s="628"/>
      <c r="BB8" s="628"/>
      <c r="BC8" s="628"/>
      <c r="BD8" s="628"/>
      <c r="BE8" s="628"/>
      <c r="BF8" s="629"/>
      <c r="BG8" s="628" t="s">
        <v>449</v>
      </c>
      <c r="BH8" s="628"/>
      <c r="BI8" s="628"/>
      <c r="BJ8" s="628"/>
      <c r="BK8" s="628"/>
      <c r="BL8" s="628"/>
      <c r="BM8" s="628"/>
      <c r="BN8" s="629"/>
      <c r="BO8" s="637" t="s">
        <v>1152</v>
      </c>
      <c r="BP8" s="638"/>
      <c r="BQ8" s="638"/>
      <c r="BR8" s="638"/>
      <c r="BS8" s="638"/>
      <c r="BT8" s="638"/>
      <c r="BU8" s="638"/>
      <c r="BV8" s="639"/>
      <c r="BW8" s="628"/>
      <c r="BX8" s="628"/>
      <c r="BY8" s="628"/>
      <c r="BZ8" s="628"/>
      <c r="CA8" s="628"/>
      <c r="CB8" s="628"/>
      <c r="CC8" s="628"/>
      <c r="CD8" s="628"/>
      <c r="CE8" s="629"/>
      <c r="CF8" s="628" t="s">
        <v>449</v>
      </c>
      <c r="CG8" s="628"/>
      <c r="CH8" s="628"/>
      <c r="CI8" s="628"/>
      <c r="CJ8" s="628"/>
      <c r="CK8" s="628"/>
      <c r="CL8" s="628"/>
      <c r="CM8" s="629"/>
      <c r="CN8" s="637" t="s">
        <v>1152</v>
      </c>
      <c r="CO8" s="638"/>
      <c r="CP8" s="638"/>
      <c r="CQ8" s="638"/>
      <c r="CR8" s="638"/>
      <c r="CS8" s="638"/>
      <c r="CT8" s="638"/>
      <c r="CU8" s="639"/>
      <c r="CV8" s="628"/>
      <c r="CW8" s="628"/>
      <c r="CX8" s="628"/>
      <c r="CY8" s="628"/>
      <c r="CZ8" s="628"/>
      <c r="DA8" s="628"/>
      <c r="DB8" s="628"/>
      <c r="DC8" s="628"/>
      <c r="DD8" s="629"/>
      <c r="DE8" s="628" t="s">
        <v>449</v>
      </c>
      <c r="DF8" s="628"/>
      <c r="DG8" s="628"/>
      <c r="DH8" s="628"/>
      <c r="DI8" s="628"/>
      <c r="DJ8" s="628"/>
      <c r="DK8" s="628"/>
      <c r="DL8" s="629"/>
      <c r="DM8" s="637" t="s">
        <v>1152</v>
      </c>
      <c r="DN8" s="638"/>
      <c r="DO8" s="638"/>
      <c r="DP8" s="638"/>
      <c r="DQ8" s="638"/>
      <c r="DR8" s="638"/>
      <c r="DS8" s="638"/>
      <c r="DT8" s="638"/>
    </row>
    <row r="9" spans="1:124" s="166" customFormat="1" ht="12.75" customHeight="1" x14ac:dyDescent="0.2">
      <c r="A9" s="628"/>
      <c r="B9" s="628"/>
      <c r="C9" s="634"/>
      <c r="D9" s="628"/>
      <c r="E9" s="628"/>
      <c r="F9" s="628"/>
      <c r="G9" s="629"/>
      <c r="H9" s="634"/>
      <c r="I9" s="628"/>
      <c r="J9" s="628"/>
      <c r="K9" s="628"/>
      <c r="L9" s="628"/>
      <c r="M9" s="628"/>
      <c r="N9" s="628"/>
      <c r="O9" s="628"/>
      <c r="P9" s="629"/>
      <c r="Q9" s="634"/>
      <c r="R9" s="628"/>
      <c r="S9" s="628"/>
      <c r="T9" s="628"/>
      <c r="U9" s="628"/>
      <c r="V9" s="628"/>
      <c r="W9" s="628"/>
      <c r="X9" s="629"/>
      <c r="Y9" s="634"/>
      <c r="Z9" s="628"/>
      <c r="AA9" s="628"/>
      <c r="AB9" s="628"/>
      <c r="AC9" s="628"/>
      <c r="AD9" s="628"/>
      <c r="AE9" s="628"/>
      <c r="AF9" s="629"/>
      <c r="AG9" s="634"/>
      <c r="AH9" s="628"/>
      <c r="AI9" s="628"/>
      <c r="AJ9" s="628"/>
      <c r="AK9" s="628"/>
      <c r="AL9" s="628"/>
      <c r="AM9" s="628"/>
      <c r="AN9" s="629"/>
      <c r="AO9" s="634"/>
      <c r="AP9" s="628"/>
      <c r="AQ9" s="628"/>
      <c r="AR9" s="628"/>
      <c r="AS9" s="628"/>
      <c r="AT9" s="628"/>
      <c r="AU9" s="628"/>
      <c r="AV9" s="628"/>
      <c r="AW9" s="629"/>
      <c r="AX9" s="628"/>
      <c r="AY9" s="628"/>
      <c r="AZ9" s="628"/>
      <c r="BA9" s="628"/>
      <c r="BB9" s="628"/>
      <c r="BC9" s="628"/>
      <c r="BD9" s="628"/>
      <c r="BE9" s="628"/>
      <c r="BF9" s="629"/>
      <c r="BG9" s="630" t="s">
        <v>1150</v>
      </c>
      <c r="BH9" s="552"/>
      <c r="BI9" s="552"/>
      <c r="BJ9" s="552"/>
      <c r="BK9" s="552"/>
      <c r="BL9" s="552"/>
      <c r="BM9" s="552"/>
      <c r="BN9" s="631"/>
      <c r="BO9" s="625"/>
      <c r="BP9" s="626"/>
      <c r="BQ9" s="626"/>
      <c r="BR9" s="626"/>
      <c r="BS9" s="626"/>
      <c r="BT9" s="626"/>
      <c r="BU9" s="626"/>
      <c r="BV9" s="627"/>
      <c r="BW9" s="628"/>
      <c r="BX9" s="628"/>
      <c r="BY9" s="628"/>
      <c r="BZ9" s="628"/>
      <c r="CA9" s="628"/>
      <c r="CB9" s="628"/>
      <c r="CC9" s="628"/>
      <c r="CD9" s="628"/>
      <c r="CE9" s="629"/>
      <c r="CF9" s="630" t="s">
        <v>1150</v>
      </c>
      <c r="CG9" s="552"/>
      <c r="CH9" s="552"/>
      <c r="CI9" s="552"/>
      <c r="CJ9" s="552"/>
      <c r="CK9" s="552"/>
      <c r="CL9" s="552"/>
      <c r="CM9" s="631"/>
      <c r="CN9" s="625"/>
      <c r="CO9" s="626"/>
      <c r="CP9" s="626"/>
      <c r="CQ9" s="626"/>
      <c r="CR9" s="626"/>
      <c r="CS9" s="626"/>
      <c r="CT9" s="626"/>
      <c r="CU9" s="627"/>
      <c r="CV9" s="628"/>
      <c r="CW9" s="628"/>
      <c r="CX9" s="628"/>
      <c r="CY9" s="628"/>
      <c r="CZ9" s="628"/>
      <c r="DA9" s="628"/>
      <c r="DB9" s="628"/>
      <c r="DC9" s="628"/>
      <c r="DD9" s="629"/>
      <c r="DE9" s="630" t="s">
        <v>1150</v>
      </c>
      <c r="DF9" s="552"/>
      <c r="DG9" s="552"/>
      <c r="DH9" s="552"/>
      <c r="DI9" s="552"/>
      <c r="DJ9" s="552"/>
      <c r="DK9" s="552"/>
      <c r="DL9" s="631"/>
      <c r="DM9" s="625"/>
      <c r="DN9" s="626"/>
      <c r="DO9" s="626"/>
      <c r="DP9" s="626"/>
      <c r="DQ9" s="626"/>
      <c r="DR9" s="626"/>
      <c r="DS9" s="626"/>
      <c r="DT9" s="626"/>
    </row>
    <row r="10" spans="1:124" s="166" customFormat="1" ht="13.5" thickBot="1" x14ac:dyDescent="0.25">
      <c r="A10" s="632">
        <v>1</v>
      </c>
      <c r="B10" s="633"/>
      <c r="C10" s="624">
        <v>8</v>
      </c>
      <c r="D10" s="624"/>
      <c r="E10" s="624"/>
      <c r="F10" s="624"/>
      <c r="G10" s="624"/>
      <c r="H10" s="624">
        <v>17</v>
      </c>
      <c r="I10" s="624"/>
      <c r="J10" s="624"/>
      <c r="K10" s="624"/>
      <c r="L10" s="624"/>
      <c r="M10" s="624"/>
      <c r="N10" s="624"/>
      <c r="O10" s="624"/>
      <c r="P10" s="624"/>
      <c r="Q10" s="624">
        <v>18</v>
      </c>
      <c r="R10" s="624"/>
      <c r="S10" s="624"/>
      <c r="T10" s="624"/>
      <c r="U10" s="624"/>
      <c r="V10" s="624"/>
      <c r="W10" s="624"/>
      <c r="X10" s="624"/>
      <c r="Y10" s="624">
        <v>19</v>
      </c>
      <c r="Z10" s="624"/>
      <c r="AA10" s="624"/>
      <c r="AB10" s="624"/>
      <c r="AC10" s="624"/>
      <c r="AD10" s="624"/>
      <c r="AE10" s="624"/>
      <c r="AF10" s="624"/>
      <c r="AG10" s="624">
        <v>20</v>
      </c>
      <c r="AH10" s="624"/>
      <c r="AI10" s="624"/>
      <c r="AJ10" s="624"/>
      <c r="AK10" s="624"/>
      <c r="AL10" s="624"/>
      <c r="AM10" s="624"/>
      <c r="AN10" s="624"/>
      <c r="AO10" s="624">
        <v>21</v>
      </c>
      <c r="AP10" s="624"/>
      <c r="AQ10" s="624"/>
      <c r="AR10" s="624"/>
      <c r="AS10" s="624"/>
      <c r="AT10" s="624"/>
      <c r="AU10" s="624"/>
      <c r="AV10" s="624"/>
      <c r="AW10" s="624"/>
      <c r="AX10" s="624">
        <v>22</v>
      </c>
      <c r="AY10" s="624"/>
      <c r="AZ10" s="624"/>
      <c r="BA10" s="624"/>
      <c r="BB10" s="624"/>
      <c r="BC10" s="624"/>
      <c r="BD10" s="624"/>
      <c r="BE10" s="624"/>
      <c r="BF10" s="624"/>
      <c r="BG10" s="624">
        <v>23</v>
      </c>
      <c r="BH10" s="624"/>
      <c r="BI10" s="624"/>
      <c r="BJ10" s="624"/>
      <c r="BK10" s="624"/>
      <c r="BL10" s="624"/>
      <c r="BM10" s="624"/>
      <c r="BN10" s="624"/>
      <c r="BO10" s="624">
        <v>24</v>
      </c>
      <c r="BP10" s="624"/>
      <c r="BQ10" s="624"/>
      <c r="BR10" s="624"/>
      <c r="BS10" s="624"/>
      <c r="BT10" s="624"/>
      <c r="BU10" s="624"/>
      <c r="BV10" s="624"/>
      <c r="BW10" s="624">
        <v>25</v>
      </c>
      <c r="BX10" s="624"/>
      <c r="BY10" s="624"/>
      <c r="BZ10" s="624"/>
      <c r="CA10" s="624"/>
      <c r="CB10" s="624"/>
      <c r="CC10" s="624"/>
      <c r="CD10" s="624"/>
      <c r="CE10" s="624"/>
      <c r="CF10" s="624">
        <v>26</v>
      </c>
      <c r="CG10" s="624"/>
      <c r="CH10" s="624"/>
      <c r="CI10" s="624"/>
      <c r="CJ10" s="624"/>
      <c r="CK10" s="624"/>
      <c r="CL10" s="624"/>
      <c r="CM10" s="624"/>
      <c r="CN10" s="624">
        <v>27</v>
      </c>
      <c r="CO10" s="624"/>
      <c r="CP10" s="624"/>
      <c r="CQ10" s="624"/>
      <c r="CR10" s="624"/>
      <c r="CS10" s="624"/>
      <c r="CT10" s="624"/>
      <c r="CU10" s="624"/>
      <c r="CV10" s="624">
        <v>28</v>
      </c>
      <c r="CW10" s="624"/>
      <c r="CX10" s="624"/>
      <c r="CY10" s="624"/>
      <c r="CZ10" s="624"/>
      <c r="DA10" s="624"/>
      <c r="DB10" s="624"/>
      <c r="DC10" s="624"/>
      <c r="DD10" s="624"/>
      <c r="DE10" s="624">
        <v>29</v>
      </c>
      <c r="DF10" s="624"/>
      <c r="DG10" s="624"/>
      <c r="DH10" s="624"/>
      <c r="DI10" s="624"/>
      <c r="DJ10" s="624"/>
      <c r="DK10" s="624"/>
      <c r="DL10" s="624"/>
      <c r="DM10" s="624">
        <v>30</v>
      </c>
      <c r="DN10" s="624"/>
      <c r="DO10" s="624"/>
      <c r="DP10" s="624"/>
      <c r="DQ10" s="624"/>
      <c r="DR10" s="624"/>
      <c r="DS10" s="624"/>
      <c r="DT10" s="635"/>
    </row>
    <row r="11" spans="1:124" s="166" customFormat="1" ht="15" customHeight="1" x14ac:dyDescent="0.2">
      <c r="A11" s="553" t="s">
        <v>417</v>
      </c>
      <c r="B11" s="554"/>
      <c r="C11" s="621" t="s">
        <v>44</v>
      </c>
      <c r="D11" s="622"/>
      <c r="E11" s="622"/>
      <c r="F11" s="622"/>
      <c r="G11" s="623"/>
      <c r="H11" s="609">
        <v>838</v>
      </c>
      <c r="I11" s="610"/>
      <c r="J11" s="610"/>
      <c r="K11" s="610"/>
      <c r="L11" s="610"/>
      <c r="M11" s="610"/>
      <c r="N11" s="610"/>
      <c r="O11" s="610"/>
      <c r="P11" s="611"/>
      <c r="Q11" s="609"/>
      <c r="R11" s="610"/>
      <c r="S11" s="610"/>
      <c r="T11" s="610"/>
      <c r="U11" s="610"/>
      <c r="V11" s="610"/>
      <c r="W11" s="610"/>
      <c r="X11" s="611"/>
      <c r="Y11" s="609"/>
      <c r="Z11" s="610"/>
      <c r="AA11" s="610"/>
      <c r="AB11" s="610"/>
      <c r="AC11" s="610"/>
      <c r="AD11" s="610"/>
      <c r="AE11" s="610"/>
      <c r="AF11" s="611"/>
      <c r="AG11" s="609"/>
      <c r="AH11" s="610"/>
      <c r="AI11" s="610"/>
      <c r="AJ11" s="610"/>
      <c r="AK11" s="610"/>
      <c r="AL11" s="610"/>
      <c r="AM11" s="610"/>
      <c r="AN11" s="611"/>
      <c r="AO11" s="617">
        <f>AX11+BW11+CV11</f>
        <v>191319676.46999997</v>
      </c>
      <c r="AP11" s="618"/>
      <c r="AQ11" s="618"/>
      <c r="AR11" s="618"/>
      <c r="AS11" s="618"/>
      <c r="AT11" s="618"/>
      <c r="AU11" s="618"/>
      <c r="AV11" s="618"/>
      <c r="AW11" s="619"/>
      <c r="AX11" s="617">
        <f>SUM(AX14:BF30)</f>
        <v>92088850.62999998</v>
      </c>
      <c r="AY11" s="610"/>
      <c r="AZ11" s="610"/>
      <c r="BA11" s="610"/>
      <c r="BB11" s="610"/>
      <c r="BC11" s="610"/>
      <c r="BD11" s="610"/>
      <c r="BE11" s="610"/>
      <c r="BF11" s="611"/>
      <c r="BG11" s="609"/>
      <c r="BH11" s="610"/>
      <c r="BI11" s="610"/>
      <c r="BJ11" s="610"/>
      <c r="BK11" s="610"/>
      <c r="BL11" s="610"/>
      <c r="BM11" s="610"/>
      <c r="BN11" s="611"/>
      <c r="BO11" s="609">
        <v>417953.39</v>
      </c>
      <c r="BP11" s="610"/>
      <c r="BQ11" s="610"/>
      <c r="BR11" s="610"/>
      <c r="BS11" s="610"/>
      <c r="BT11" s="610"/>
      <c r="BU11" s="610"/>
      <c r="BV11" s="611"/>
      <c r="BW11" s="617">
        <f>SUM(BW14:CE30)</f>
        <v>94658428.840000004</v>
      </c>
      <c r="BX11" s="610"/>
      <c r="BY11" s="610"/>
      <c r="BZ11" s="610"/>
      <c r="CA11" s="610"/>
      <c r="CB11" s="610"/>
      <c r="CC11" s="610"/>
      <c r="CD11" s="610"/>
      <c r="CE11" s="611"/>
      <c r="CF11" s="609"/>
      <c r="CG11" s="610"/>
      <c r="CH11" s="610"/>
      <c r="CI11" s="610"/>
      <c r="CJ11" s="610"/>
      <c r="CK11" s="610"/>
      <c r="CL11" s="610"/>
      <c r="CM11" s="611"/>
      <c r="CN11" s="609">
        <v>276464.52</v>
      </c>
      <c r="CO11" s="610"/>
      <c r="CP11" s="610"/>
      <c r="CQ11" s="610"/>
      <c r="CR11" s="610"/>
      <c r="CS11" s="610"/>
      <c r="CT11" s="610"/>
      <c r="CU11" s="611"/>
      <c r="CV11" s="612">
        <v>4572397</v>
      </c>
      <c r="CW11" s="613"/>
      <c r="CX11" s="613"/>
      <c r="CY11" s="613"/>
      <c r="CZ11" s="613"/>
      <c r="DA11" s="613"/>
      <c r="DB11" s="613"/>
      <c r="DC11" s="613"/>
      <c r="DD11" s="614"/>
      <c r="DE11" s="609"/>
      <c r="DF11" s="610"/>
      <c r="DG11" s="610"/>
      <c r="DH11" s="610"/>
      <c r="DI11" s="610"/>
      <c r="DJ11" s="610"/>
      <c r="DK11" s="610"/>
      <c r="DL11" s="611"/>
      <c r="DM11" s="609">
        <f>SUM(DM14:DT30)</f>
        <v>53718</v>
      </c>
      <c r="DN11" s="610"/>
      <c r="DO11" s="610"/>
      <c r="DP11" s="610"/>
      <c r="DQ11" s="610"/>
      <c r="DR11" s="610"/>
      <c r="DS11" s="610"/>
      <c r="DT11" s="615"/>
    </row>
    <row r="12" spans="1:124" s="166" customFormat="1" ht="12.75" x14ac:dyDescent="0.2">
      <c r="A12" s="616" t="s">
        <v>139</v>
      </c>
      <c r="B12" s="616"/>
      <c r="C12" s="579" t="s">
        <v>425</v>
      </c>
      <c r="D12" s="579"/>
      <c r="E12" s="579"/>
      <c r="F12" s="579"/>
      <c r="G12" s="579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576"/>
    </row>
    <row r="13" spans="1:124" s="166" customFormat="1" ht="12.75" x14ac:dyDescent="0.2">
      <c r="A13" s="620"/>
      <c r="B13" s="620"/>
      <c r="C13" s="579"/>
      <c r="D13" s="579"/>
      <c r="E13" s="579"/>
      <c r="F13" s="579"/>
      <c r="G13" s="579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2"/>
      <c r="DT13" s="576"/>
    </row>
    <row r="14" spans="1:124" s="166" customFormat="1" ht="33" customHeight="1" x14ac:dyDescent="0.2">
      <c r="A14" s="76" t="s">
        <v>1361</v>
      </c>
      <c r="B14" s="158"/>
      <c r="C14" s="592"/>
      <c r="D14" s="593"/>
      <c r="E14" s="593"/>
      <c r="F14" s="593"/>
      <c r="G14" s="594"/>
      <c r="H14" s="595"/>
      <c r="I14" s="596"/>
      <c r="J14" s="596"/>
      <c r="K14" s="596"/>
      <c r="L14" s="596"/>
      <c r="M14" s="596"/>
      <c r="N14" s="596"/>
      <c r="O14" s="596"/>
      <c r="P14" s="597"/>
      <c r="Q14" s="595"/>
      <c r="R14" s="596"/>
      <c r="S14" s="596"/>
      <c r="T14" s="596"/>
      <c r="U14" s="596"/>
      <c r="V14" s="596"/>
      <c r="W14" s="596"/>
      <c r="X14" s="597"/>
      <c r="Y14" s="595"/>
      <c r="Z14" s="596"/>
      <c r="AA14" s="596"/>
      <c r="AB14" s="596"/>
      <c r="AC14" s="596"/>
      <c r="AD14" s="596"/>
      <c r="AE14" s="596"/>
      <c r="AF14" s="597"/>
      <c r="AG14" s="595"/>
      <c r="AH14" s="596"/>
      <c r="AI14" s="596"/>
      <c r="AJ14" s="596"/>
      <c r="AK14" s="596"/>
      <c r="AL14" s="596"/>
      <c r="AM14" s="596"/>
      <c r="AN14" s="597"/>
      <c r="AO14" s="603">
        <f t="shared" ref="AO14:AO27" si="0">AX14+BW14+CV14</f>
        <v>18253344.43</v>
      </c>
      <c r="AP14" s="604"/>
      <c r="AQ14" s="604"/>
      <c r="AR14" s="604"/>
      <c r="AS14" s="604"/>
      <c r="AT14" s="604"/>
      <c r="AU14" s="604"/>
      <c r="AV14" s="604"/>
      <c r="AW14" s="605"/>
      <c r="AX14" s="603">
        <v>8780431.8499999996</v>
      </c>
      <c r="AY14" s="604"/>
      <c r="AZ14" s="604"/>
      <c r="BA14" s="604"/>
      <c r="BB14" s="604"/>
      <c r="BC14" s="604"/>
      <c r="BD14" s="604"/>
      <c r="BE14" s="604"/>
      <c r="BF14" s="605"/>
      <c r="BG14" s="595"/>
      <c r="BH14" s="596"/>
      <c r="BI14" s="596"/>
      <c r="BJ14" s="596"/>
      <c r="BK14" s="596"/>
      <c r="BL14" s="596"/>
      <c r="BM14" s="596"/>
      <c r="BN14" s="597"/>
      <c r="BO14" s="595"/>
      <c r="BP14" s="596"/>
      <c r="BQ14" s="596"/>
      <c r="BR14" s="596"/>
      <c r="BS14" s="596"/>
      <c r="BT14" s="596"/>
      <c r="BU14" s="596"/>
      <c r="BV14" s="597"/>
      <c r="BW14" s="603">
        <v>9040103.5800000001</v>
      </c>
      <c r="BX14" s="604"/>
      <c r="BY14" s="604"/>
      <c r="BZ14" s="604"/>
      <c r="CA14" s="604"/>
      <c r="CB14" s="604"/>
      <c r="CC14" s="604"/>
      <c r="CD14" s="604"/>
      <c r="CE14" s="605"/>
      <c r="CF14" s="595"/>
      <c r="CG14" s="596"/>
      <c r="CH14" s="596"/>
      <c r="CI14" s="596"/>
      <c r="CJ14" s="596"/>
      <c r="CK14" s="596"/>
      <c r="CL14" s="596"/>
      <c r="CM14" s="597"/>
      <c r="CN14" s="595"/>
      <c r="CO14" s="596"/>
      <c r="CP14" s="596"/>
      <c r="CQ14" s="596"/>
      <c r="CR14" s="596"/>
      <c r="CS14" s="596"/>
      <c r="CT14" s="596"/>
      <c r="CU14" s="597"/>
      <c r="CV14" s="606">
        <v>432809</v>
      </c>
      <c r="CW14" s="607"/>
      <c r="CX14" s="607"/>
      <c r="CY14" s="607"/>
      <c r="CZ14" s="607"/>
      <c r="DA14" s="607"/>
      <c r="DB14" s="607"/>
      <c r="DC14" s="607"/>
      <c r="DD14" s="608"/>
      <c r="DE14" s="595"/>
      <c r="DF14" s="596"/>
      <c r="DG14" s="596"/>
      <c r="DH14" s="596"/>
      <c r="DI14" s="596"/>
      <c r="DJ14" s="596"/>
      <c r="DK14" s="596"/>
      <c r="DL14" s="597"/>
      <c r="DM14" s="595"/>
      <c r="DN14" s="596"/>
      <c r="DO14" s="596"/>
      <c r="DP14" s="596"/>
      <c r="DQ14" s="596"/>
      <c r="DR14" s="596"/>
      <c r="DS14" s="596"/>
      <c r="DT14" s="598"/>
    </row>
    <row r="15" spans="1:124" s="166" customFormat="1" ht="74.25" customHeight="1" x14ac:dyDescent="0.2">
      <c r="A15" s="76" t="s">
        <v>1365</v>
      </c>
      <c r="B15" s="158"/>
      <c r="C15" s="592"/>
      <c r="D15" s="593"/>
      <c r="E15" s="593"/>
      <c r="F15" s="593"/>
      <c r="G15" s="594"/>
      <c r="H15" s="595"/>
      <c r="I15" s="596"/>
      <c r="J15" s="596"/>
      <c r="K15" s="596"/>
      <c r="L15" s="596"/>
      <c r="M15" s="596"/>
      <c r="N15" s="596"/>
      <c r="O15" s="596"/>
      <c r="P15" s="597"/>
      <c r="Q15" s="595"/>
      <c r="R15" s="596"/>
      <c r="S15" s="596"/>
      <c r="T15" s="596"/>
      <c r="U15" s="596"/>
      <c r="V15" s="596"/>
      <c r="W15" s="596"/>
      <c r="X15" s="597"/>
      <c r="Y15" s="595"/>
      <c r="Z15" s="596"/>
      <c r="AA15" s="596"/>
      <c r="AB15" s="596"/>
      <c r="AC15" s="596"/>
      <c r="AD15" s="596"/>
      <c r="AE15" s="596"/>
      <c r="AF15" s="597"/>
      <c r="AG15" s="595"/>
      <c r="AH15" s="596"/>
      <c r="AI15" s="596"/>
      <c r="AJ15" s="596"/>
      <c r="AK15" s="596"/>
      <c r="AL15" s="596"/>
      <c r="AM15" s="596"/>
      <c r="AN15" s="597"/>
      <c r="AO15" s="603">
        <f t="shared" si="0"/>
        <v>1027336.54</v>
      </c>
      <c r="AP15" s="604"/>
      <c r="AQ15" s="604"/>
      <c r="AR15" s="604"/>
      <c r="AS15" s="604"/>
      <c r="AT15" s="604"/>
      <c r="AU15" s="604"/>
      <c r="AV15" s="604"/>
      <c r="AW15" s="605"/>
      <c r="AX15" s="603">
        <v>494181.33</v>
      </c>
      <c r="AY15" s="604"/>
      <c r="AZ15" s="604"/>
      <c r="BA15" s="604"/>
      <c r="BB15" s="604"/>
      <c r="BC15" s="604"/>
      <c r="BD15" s="604"/>
      <c r="BE15" s="604"/>
      <c r="BF15" s="605"/>
      <c r="BG15" s="595"/>
      <c r="BH15" s="596"/>
      <c r="BI15" s="596"/>
      <c r="BJ15" s="596"/>
      <c r="BK15" s="596"/>
      <c r="BL15" s="596"/>
      <c r="BM15" s="596"/>
      <c r="BN15" s="597"/>
      <c r="BO15" s="595"/>
      <c r="BP15" s="596"/>
      <c r="BQ15" s="596"/>
      <c r="BR15" s="596"/>
      <c r="BS15" s="596"/>
      <c r="BT15" s="596"/>
      <c r="BU15" s="596"/>
      <c r="BV15" s="597"/>
      <c r="BW15" s="603">
        <v>508796.21</v>
      </c>
      <c r="BX15" s="604"/>
      <c r="BY15" s="604"/>
      <c r="BZ15" s="604"/>
      <c r="CA15" s="604"/>
      <c r="CB15" s="604"/>
      <c r="CC15" s="604"/>
      <c r="CD15" s="604"/>
      <c r="CE15" s="605"/>
      <c r="CF15" s="595"/>
      <c r="CG15" s="596"/>
      <c r="CH15" s="596"/>
      <c r="CI15" s="596"/>
      <c r="CJ15" s="596"/>
      <c r="CK15" s="596"/>
      <c r="CL15" s="596"/>
      <c r="CM15" s="597"/>
      <c r="CN15" s="595"/>
      <c r="CO15" s="596"/>
      <c r="CP15" s="596"/>
      <c r="CQ15" s="596"/>
      <c r="CR15" s="596"/>
      <c r="CS15" s="596"/>
      <c r="CT15" s="596"/>
      <c r="CU15" s="597"/>
      <c r="CV15" s="603">
        <v>24359</v>
      </c>
      <c r="CW15" s="604"/>
      <c r="CX15" s="604"/>
      <c r="CY15" s="604"/>
      <c r="CZ15" s="604"/>
      <c r="DA15" s="604"/>
      <c r="DB15" s="604"/>
      <c r="DC15" s="604"/>
      <c r="DD15" s="605"/>
      <c r="DE15" s="595"/>
      <c r="DF15" s="596"/>
      <c r="DG15" s="596"/>
      <c r="DH15" s="596"/>
      <c r="DI15" s="596"/>
      <c r="DJ15" s="596"/>
      <c r="DK15" s="596"/>
      <c r="DL15" s="597"/>
      <c r="DM15" s="595"/>
      <c r="DN15" s="596"/>
      <c r="DO15" s="596"/>
      <c r="DP15" s="596"/>
      <c r="DQ15" s="596"/>
      <c r="DR15" s="596"/>
      <c r="DS15" s="596"/>
      <c r="DT15" s="598"/>
    </row>
    <row r="16" spans="1:124" s="166" customFormat="1" ht="89.25" customHeight="1" x14ac:dyDescent="0.2">
      <c r="A16" s="76" t="s">
        <v>1362</v>
      </c>
      <c r="B16" s="158"/>
      <c r="C16" s="592"/>
      <c r="D16" s="593"/>
      <c r="E16" s="593"/>
      <c r="F16" s="593"/>
      <c r="G16" s="594"/>
      <c r="H16" s="595"/>
      <c r="I16" s="596"/>
      <c r="J16" s="596"/>
      <c r="K16" s="596"/>
      <c r="L16" s="596"/>
      <c r="M16" s="596"/>
      <c r="N16" s="596"/>
      <c r="O16" s="596"/>
      <c r="P16" s="597"/>
      <c r="Q16" s="595"/>
      <c r="R16" s="596"/>
      <c r="S16" s="596"/>
      <c r="T16" s="596"/>
      <c r="U16" s="596"/>
      <c r="V16" s="596"/>
      <c r="W16" s="596"/>
      <c r="X16" s="597"/>
      <c r="Y16" s="595"/>
      <c r="Z16" s="596"/>
      <c r="AA16" s="596"/>
      <c r="AB16" s="596"/>
      <c r="AC16" s="596"/>
      <c r="AD16" s="596"/>
      <c r="AE16" s="596"/>
      <c r="AF16" s="597"/>
      <c r="AG16" s="595"/>
      <c r="AH16" s="596"/>
      <c r="AI16" s="596"/>
      <c r="AJ16" s="596"/>
      <c r="AK16" s="596"/>
      <c r="AL16" s="596"/>
      <c r="AM16" s="596"/>
      <c r="AN16" s="597"/>
      <c r="AO16" s="603">
        <f t="shared" si="0"/>
        <v>26820793.23</v>
      </c>
      <c r="AP16" s="604"/>
      <c r="AQ16" s="604"/>
      <c r="AR16" s="604"/>
      <c r="AS16" s="604"/>
      <c r="AT16" s="604"/>
      <c r="AU16" s="604"/>
      <c r="AV16" s="604"/>
      <c r="AW16" s="605"/>
      <c r="AX16" s="603">
        <v>12901644.060000001</v>
      </c>
      <c r="AY16" s="604"/>
      <c r="AZ16" s="604"/>
      <c r="BA16" s="604"/>
      <c r="BB16" s="604"/>
      <c r="BC16" s="604"/>
      <c r="BD16" s="604"/>
      <c r="BE16" s="604"/>
      <c r="BF16" s="605"/>
      <c r="BG16" s="603">
        <v>215027.4</v>
      </c>
      <c r="BH16" s="604"/>
      <c r="BI16" s="604"/>
      <c r="BJ16" s="604"/>
      <c r="BK16" s="604"/>
      <c r="BL16" s="604"/>
      <c r="BM16" s="604"/>
      <c r="BN16" s="605"/>
      <c r="BO16" s="603"/>
      <c r="BP16" s="604"/>
      <c r="BQ16" s="604"/>
      <c r="BR16" s="604"/>
      <c r="BS16" s="604"/>
      <c r="BT16" s="604"/>
      <c r="BU16" s="604"/>
      <c r="BV16" s="605"/>
      <c r="BW16" s="603">
        <v>13283196.17</v>
      </c>
      <c r="BX16" s="604"/>
      <c r="BY16" s="604"/>
      <c r="BZ16" s="604"/>
      <c r="CA16" s="604"/>
      <c r="CB16" s="604"/>
      <c r="CC16" s="604"/>
      <c r="CD16" s="604"/>
      <c r="CE16" s="605"/>
      <c r="CF16" s="603">
        <v>221386.6</v>
      </c>
      <c r="CG16" s="604"/>
      <c r="CH16" s="604"/>
      <c r="CI16" s="604"/>
      <c r="CJ16" s="604"/>
      <c r="CK16" s="604"/>
      <c r="CL16" s="604"/>
      <c r="CM16" s="605"/>
      <c r="CN16" s="603"/>
      <c r="CO16" s="604"/>
      <c r="CP16" s="604"/>
      <c r="CQ16" s="604"/>
      <c r="CR16" s="604"/>
      <c r="CS16" s="604"/>
      <c r="CT16" s="604"/>
      <c r="CU16" s="605"/>
      <c r="CV16" s="606">
        <v>635953</v>
      </c>
      <c r="CW16" s="607"/>
      <c r="CX16" s="607"/>
      <c r="CY16" s="607"/>
      <c r="CZ16" s="607"/>
      <c r="DA16" s="607"/>
      <c r="DB16" s="607"/>
      <c r="DC16" s="607"/>
      <c r="DD16" s="608"/>
      <c r="DE16" s="595"/>
      <c r="DF16" s="596"/>
      <c r="DG16" s="596"/>
      <c r="DH16" s="596"/>
      <c r="DI16" s="596"/>
      <c r="DJ16" s="596"/>
      <c r="DK16" s="596"/>
      <c r="DL16" s="597"/>
      <c r="DM16" s="595"/>
      <c r="DN16" s="596"/>
      <c r="DO16" s="596"/>
      <c r="DP16" s="596"/>
      <c r="DQ16" s="596"/>
      <c r="DR16" s="596"/>
      <c r="DS16" s="596"/>
      <c r="DT16" s="598"/>
    </row>
    <row r="17" spans="1:124" s="166" customFormat="1" ht="50.25" customHeight="1" x14ac:dyDescent="0.2">
      <c r="A17" s="76" t="s">
        <v>1363</v>
      </c>
      <c r="B17" s="158"/>
      <c r="C17" s="592"/>
      <c r="D17" s="593"/>
      <c r="E17" s="593"/>
      <c r="F17" s="593"/>
      <c r="G17" s="594"/>
      <c r="H17" s="595"/>
      <c r="I17" s="596"/>
      <c r="J17" s="596"/>
      <c r="K17" s="596"/>
      <c r="L17" s="596"/>
      <c r="M17" s="596"/>
      <c r="N17" s="596"/>
      <c r="O17" s="596"/>
      <c r="P17" s="597"/>
      <c r="Q17" s="595"/>
      <c r="R17" s="596"/>
      <c r="S17" s="596"/>
      <c r="T17" s="596"/>
      <c r="U17" s="596"/>
      <c r="V17" s="596"/>
      <c r="W17" s="596"/>
      <c r="X17" s="597"/>
      <c r="Y17" s="595"/>
      <c r="Z17" s="596"/>
      <c r="AA17" s="596"/>
      <c r="AB17" s="596"/>
      <c r="AC17" s="596"/>
      <c r="AD17" s="596"/>
      <c r="AE17" s="596"/>
      <c r="AF17" s="597"/>
      <c r="AG17" s="595"/>
      <c r="AH17" s="596"/>
      <c r="AI17" s="596"/>
      <c r="AJ17" s="596"/>
      <c r="AK17" s="596"/>
      <c r="AL17" s="596"/>
      <c r="AM17" s="596"/>
      <c r="AN17" s="597"/>
      <c r="AO17" s="603">
        <f t="shared" si="0"/>
        <v>21240461.59</v>
      </c>
      <c r="AP17" s="604"/>
      <c r="AQ17" s="604"/>
      <c r="AR17" s="604"/>
      <c r="AS17" s="604"/>
      <c r="AT17" s="604"/>
      <c r="AU17" s="604"/>
      <c r="AV17" s="604"/>
      <c r="AW17" s="605"/>
      <c r="AX17" s="603">
        <v>10217329.09</v>
      </c>
      <c r="AY17" s="604"/>
      <c r="AZ17" s="604"/>
      <c r="BA17" s="604"/>
      <c r="BB17" s="604"/>
      <c r="BC17" s="604"/>
      <c r="BD17" s="604"/>
      <c r="BE17" s="604"/>
      <c r="BF17" s="605"/>
      <c r="BG17" s="603">
        <v>204346.58</v>
      </c>
      <c r="BH17" s="604"/>
      <c r="BI17" s="604"/>
      <c r="BJ17" s="604"/>
      <c r="BK17" s="604"/>
      <c r="BL17" s="604"/>
      <c r="BM17" s="604"/>
      <c r="BN17" s="605"/>
      <c r="BO17" s="603"/>
      <c r="BP17" s="604"/>
      <c r="BQ17" s="604"/>
      <c r="BR17" s="604"/>
      <c r="BS17" s="604"/>
      <c r="BT17" s="604"/>
      <c r="BU17" s="604"/>
      <c r="BV17" s="605"/>
      <c r="BW17" s="603">
        <v>10519495.5</v>
      </c>
      <c r="BX17" s="604"/>
      <c r="BY17" s="604"/>
      <c r="BZ17" s="604"/>
      <c r="CA17" s="604"/>
      <c r="CB17" s="604"/>
      <c r="CC17" s="604"/>
      <c r="CD17" s="604"/>
      <c r="CE17" s="605"/>
      <c r="CF17" s="603">
        <v>210389.91</v>
      </c>
      <c r="CG17" s="604"/>
      <c r="CH17" s="604"/>
      <c r="CI17" s="604"/>
      <c r="CJ17" s="604"/>
      <c r="CK17" s="604"/>
      <c r="CL17" s="604"/>
      <c r="CM17" s="605"/>
      <c r="CN17" s="595"/>
      <c r="CO17" s="596"/>
      <c r="CP17" s="596"/>
      <c r="CQ17" s="596"/>
      <c r="CR17" s="596"/>
      <c r="CS17" s="596"/>
      <c r="CT17" s="596"/>
      <c r="CU17" s="597"/>
      <c r="CV17" s="603">
        <v>503637</v>
      </c>
      <c r="CW17" s="604"/>
      <c r="CX17" s="604"/>
      <c r="CY17" s="604"/>
      <c r="CZ17" s="604"/>
      <c r="DA17" s="604"/>
      <c r="DB17" s="604"/>
      <c r="DC17" s="604"/>
      <c r="DD17" s="605"/>
      <c r="DE17" s="595"/>
      <c r="DF17" s="596"/>
      <c r="DG17" s="596"/>
      <c r="DH17" s="596"/>
      <c r="DI17" s="596"/>
      <c r="DJ17" s="596"/>
      <c r="DK17" s="596"/>
      <c r="DL17" s="597"/>
      <c r="DM17" s="595"/>
      <c r="DN17" s="596"/>
      <c r="DO17" s="596"/>
      <c r="DP17" s="596"/>
      <c r="DQ17" s="596"/>
      <c r="DR17" s="596"/>
      <c r="DS17" s="596"/>
      <c r="DT17" s="598"/>
    </row>
    <row r="18" spans="1:124" s="166" customFormat="1" ht="50.25" customHeight="1" x14ac:dyDescent="0.2">
      <c r="A18" s="76" t="s">
        <v>1347</v>
      </c>
      <c r="B18" s="158"/>
      <c r="C18" s="592"/>
      <c r="D18" s="593"/>
      <c r="E18" s="593"/>
      <c r="F18" s="593"/>
      <c r="G18" s="594"/>
      <c r="H18" s="595"/>
      <c r="I18" s="596"/>
      <c r="J18" s="596"/>
      <c r="K18" s="596"/>
      <c r="L18" s="596"/>
      <c r="M18" s="596"/>
      <c r="N18" s="596"/>
      <c r="O18" s="596"/>
      <c r="P18" s="597"/>
      <c r="Q18" s="595"/>
      <c r="R18" s="596"/>
      <c r="S18" s="596"/>
      <c r="T18" s="596"/>
      <c r="U18" s="596"/>
      <c r="V18" s="596"/>
      <c r="W18" s="596"/>
      <c r="X18" s="597"/>
      <c r="Y18" s="595"/>
      <c r="Z18" s="596"/>
      <c r="AA18" s="596"/>
      <c r="AB18" s="596"/>
      <c r="AC18" s="596"/>
      <c r="AD18" s="596"/>
      <c r="AE18" s="596"/>
      <c r="AF18" s="597"/>
      <c r="AG18" s="595"/>
      <c r="AH18" s="596"/>
      <c r="AI18" s="596"/>
      <c r="AJ18" s="596"/>
      <c r="AK18" s="596"/>
      <c r="AL18" s="596"/>
      <c r="AM18" s="596"/>
      <c r="AN18" s="597"/>
      <c r="AO18" s="603">
        <f t="shared" si="0"/>
        <v>5950173.5499999998</v>
      </c>
      <c r="AP18" s="604"/>
      <c r="AQ18" s="604"/>
      <c r="AR18" s="604"/>
      <c r="AS18" s="604"/>
      <c r="AT18" s="604"/>
      <c r="AU18" s="604"/>
      <c r="AV18" s="604"/>
      <c r="AW18" s="605"/>
      <c r="AX18" s="603">
        <v>2862220.25</v>
      </c>
      <c r="AY18" s="604"/>
      <c r="AZ18" s="604"/>
      <c r="BA18" s="604"/>
      <c r="BB18" s="604"/>
      <c r="BC18" s="604"/>
      <c r="BD18" s="604"/>
      <c r="BE18" s="604"/>
      <c r="BF18" s="605"/>
      <c r="BG18" s="595"/>
      <c r="BH18" s="596"/>
      <c r="BI18" s="596"/>
      <c r="BJ18" s="596"/>
      <c r="BK18" s="596"/>
      <c r="BL18" s="596"/>
      <c r="BM18" s="596"/>
      <c r="BN18" s="597"/>
      <c r="BO18" s="595"/>
      <c r="BP18" s="596"/>
      <c r="BQ18" s="596"/>
      <c r="BR18" s="596"/>
      <c r="BS18" s="596"/>
      <c r="BT18" s="596"/>
      <c r="BU18" s="596"/>
      <c r="BV18" s="597"/>
      <c r="BW18" s="603">
        <v>2946867.3</v>
      </c>
      <c r="BX18" s="604"/>
      <c r="BY18" s="604"/>
      <c r="BZ18" s="604"/>
      <c r="CA18" s="604"/>
      <c r="CB18" s="604"/>
      <c r="CC18" s="604"/>
      <c r="CD18" s="604"/>
      <c r="CE18" s="605"/>
      <c r="CF18" s="595"/>
      <c r="CG18" s="596"/>
      <c r="CH18" s="596"/>
      <c r="CI18" s="596"/>
      <c r="CJ18" s="596"/>
      <c r="CK18" s="596"/>
      <c r="CL18" s="596"/>
      <c r="CM18" s="597"/>
      <c r="CN18" s="595"/>
      <c r="CO18" s="596"/>
      <c r="CP18" s="596"/>
      <c r="CQ18" s="596"/>
      <c r="CR18" s="596"/>
      <c r="CS18" s="596"/>
      <c r="CT18" s="596"/>
      <c r="CU18" s="597"/>
      <c r="CV18" s="606">
        <v>141086</v>
      </c>
      <c r="CW18" s="607"/>
      <c r="CX18" s="607"/>
      <c r="CY18" s="607"/>
      <c r="CZ18" s="607"/>
      <c r="DA18" s="607"/>
      <c r="DB18" s="607"/>
      <c r="DC18" s="607"/>
      <c r="DD18" s="608"/>
      <c r="DE18" s="595"/>
      <c r="DF18" s="596"/>
      <c r="DG18" s="596"/>
      <c r="DH18" s="596"/>
      <c r="DI18" s="596"/>
      <c r="DJ18" s="596"/>
      <c r="DK18" s="596"/>
      <c r="DL18" s="597"/>
      <c r="DM18" s="595"/>
      <c r="DN18" s="596"/>
      <c r="DO18" s="596"/>
      <c r="DP18" s="596"/>
      <c r="DQ18" s="596"/>
      <c r="DR18" s="596"/>
      <c r="DS18" s="596"/>
      <c r="DT18" s="598"/>
    </row>
    <row r="19" spans="1:124" s="166" customFormat="1" ht="50.25" customHeight="1" x14ac:dyDescent="0.2">
      <c r="A19" s="76" t="s">
        <v>1351</v>
      </c>
      <c r="B19" s="158"/>
      <c r="C19" s="592"/>
      <c r="D19" s="593"/>
      <c r="E19" s="593"/>
      <c r="F19" s="593"/>
      <c r="G19" s="594"/>
      <c r="H19" s="595"/>
      <c r="I19" s="596"/>
      <c r="J19" s="596"/>
      <c r="K19" s="596"/>
      <c r="L19" s="596"/>
      <c r="M19" s="596"/>
      <c r="N19" s="596"/>
      <c r="O19" s="596"/>
      <c r="P19" s="597"/>
      <c r="Q19" s="595"/>
      <c r="R19" s="596"/>
      <c r="S19" s="596"/>
      <c r="T19" s="596"/>
      <c r="U19" s="596"/>
      <c r="V19" s="596"/>
      <c r="W19" s="596"/>
      <c r="X19" s="597"/>
      <c r="Y19" s="595"/>
      <c r="Z19" s="596"/>
      <c r="AA19" s="596"/>
      <c r="AB19" s="596"/>
      <c r="AC19" s="596"/>
      <c r="AD19" s="596"/>
      <c r="AE19" s="596"/>
      <c r="AF19" s="597"/>
      <c r="AG19" s="595"/>
      <c r="AH19" s="596"/>
      <c r="AI19" s="596"/>
      <c r="AJ19" s="596"/>
      <c r="AK19" s="596"/>
      <c r="AL19" s="596"/>
      <c r="AM19" s="596"/>
      <c r="AN19" s="597"/>
      <c r="AO19" s="603">
        <f t="shared" si="0"/>
        <v>2568341.85</v>
      </c>
      <c r="AP19" s="604"/>
      <c r="AQ19" s="604"/>
      <c r="AR19" s="604"/>
      <c r="AS19" s="604"/>
      <c r="AT19" s="604"/>
      <c r="AU19" s="604"/>
      <c r="AV19" s="604"/>
      <c r="AW19" s="605"/>
      <c r="AX19" s="603">
        <v>1235453.33</v>
      </c>
      <c r="AY19" s="604"/>
      <c r="AZ19" s="604"/>
      <c r="BA19" s="604"/>
      <c r="BB19" s="604"/>
      <c r="BC19" s="604"/>
      <c r="BD19" s="604"/>
      <c r="BE19" s="604"/>
      <c r="BF19" s="605"/>
      <c r="BG19" s="595"/>
      <c r="BH19" s="596"/>
      <c r="BI19" s="596"/>
      <c r="BJ19" s="596"/>
      <c r="BK19" s="596"/>
      <c r="BL19" s="596"/>
      <c r="BM19" s="596"/>
      <c r="BN19" s="597"/>
      <c r="BO19" s="595"/>
      <c r="BP19" s="596"/>
      <c r="BQ19" s="596"/>
      <c r="BR19" s="596"/>
      <c r="BS19" s="596"/>
      <c r="BT19" s="596"/>
      <c r="BU19" s="596"/>
      <c r="BV19" s="597"/>
      <c r="BW19" s="603">
        <v>1271990.52</v>
      </c>
      <c r="BX19" s="604"/>
      <c r="BY19" s="604"/>
      <c r="BZ19" s="604"/>
      <c r="CA19" s="604"/>
      <c r="CB19" s="604"/>
      <c r="CC19" s="604"/>
      <c r="CD19" s="604"/>
      <c r="CE19" s="605"/>
      <c r="CF19" s="595"/>
      <c r="CG19" s="596"/>
      <c r="CH19" s="596"/>
      <c r="CI19" s="596"/>
      <c r="CJ19" s="596"/>
      <c r="CK19" s="596"/>
      <c r="CL19" s="596"/>
      <c r="CM19" s="597"/>
      <c r="CN19" s="595"/>
      <c r="CO19" s="596"/>
      <c r="CP19" s="596"/>
      <c r="CQ19" s="596"/>
      <c r="CR19" s="596"/>
      <c r="CS19" s="596"/>
      <c r="CT19" s="596"/>
      <c r="CU19" s="597"/>
      <c r="CV19" s="603">
        <v>60898</v>
      </c>
      <c r="CW19" s="604"/>
      <c r="CX19" s="604"/>
      <c r="CY19" s="604"/>
      <c r="CZ19" s="604"/>
      <c r="DA19" s="604"/>
      <c r="DB19" s="604"/>
      <c r="DC19" s="604"/>
      <c r="DD19" s="605"/>
      <c r="DE19" s="595"/>
      <c r="DF19" s="596"/>
      <c r="DG19" s="596"/>
      <c r="DH19" s="596"/>
      <c r="DI19" s="596"/>
      <c r="DJ19" s="596"/>
      <c r="DK19" s="596"/>
      <c r="DL19" s="597"/>
      <c r="DM19" s="595"/>
      <c r="DN19" s="596"/>
      <c r="DO19" s="596"/>
      <c r="DP19" s="596"/>
      <c r="DQ19" s="596"/>
      <c r="DR19" s="596"/>
      <c r="DS19" s="596"/>
      <c r="DT19" s="598"/>
    </row>
    <row r="20" spans="1:124" s="166" customFormat="1" ht="50.25" customHeight="1" x14ac:dyDescent="0.2">
      <c r="A20" s="76" t="s">
        <v>1350</v>
      </c>
      <c r="B20" s="167"/>
      <c r="C20" s="592"/>
      <c r="D20" s="593"/>
      <c r="E20" s="593"/>
      <c r="F20" s="593"/>
      <c r="G20" s="594"/>
      <c r="H20" s="595"/>
      <c r="I20" s="596"/>
      <c r="J20" s="596"/>
      <c r="K20" s="596"/>
      <c r="L20" s="596"/>
      <c r="M20" s="596"/>
      <c r="N20" s="596"/>
      <c r="O20" s="596"/>
      <c r="P20" s="597"/>
      <c r="Q20" s="595"/>
      <c r="R20" s="596"/>
      <c r="S20" s="596"/>
      <c r="T20" s="596"/>
      <c r="U20" s="596"/>
      <c r="V20" s="596"/>
      <c r="W20" s="596"/>
      <c r="X20" s="597"/>
      <c r="Y20" s="595"/>
      <c r="Z20" s="596"/>
      <c r="AA20" s="596"/>
      <c r="AB20" s="596"/>
      <c r="AC20" s="596"/>
      <c r="AD20" s="596"/>
      <c r="AE20" s="596"/>
      <c r="AF20" s="597"/>
      <c r="AG20" s="595"/>
      <c r="AH20" s="596"/>
      <c r="AI20" s="596"/>
      <c r="AJ20" s="596"/>
      <c r="AK20" s="596"/>
      <c r="AL20" s="596"/>
      <c r="AM20" s="596"/>
      <c r="AN20" s="597"/>
      <c r="AO20" s="603">
        <f t="shared" si="0"/>
        <v>2568341.85</v>
      </c>
      <c r="AP20" s="604"/>
      <c r="AQ20" s="604"/>
      <c r="AR20" s="604"/>
      <c r="AS20" s="604"/>
      <c r="AT20" s="604"/>
      <c r="AU20" s="604"/>
      <c r="AV20" s="604"/>
      <c r="AW20" s="605"/>
      <c r="AX20" s="603">
        <v>1235453.33</v>
      </c>
      <c r="AY20" s="604"/>
      <c r="AZ20" s="604"/>
      <c r="BA20" s="604"/>
      <c r="BB20" s="604"/>
      <c r="BC20" s="604"/>
      <c r="BD20" s="604"/>
      <c r="BE20" s="604"/>
      <c r="BF20" s="605"/>
      <c r="BG20" s="595"/>
      <c r="BH20" s="596"/>
      <c r="BI20" s="596"/>
      <c r="BJ20" s="596"/>
      <c r="BK20" s="596"/>
      <c r="BL20" s="596"/>
      <c r="BM20" s="596"/>
      <c r="BN20" s="597"/>
      <c r="BO20" s="595"/>
      <c r="BP20" s="596"/>
      <c r="BQ20" s="596"/>
      <c r="BR20" s="596"/>
      <c r="BS20" s="596"/>
      <c r="BT20" s="596"/>
      <c r="BU20" s="596"/>
      <c r="BV20" s="597"/>
      <c r="BW20" s="603">
        <v>1271990.52</v>
      </c>
      <c r="BX20" s="604"/>
      <c r="BY20" s="604"/>
      <c r="BZ20" s="604"/>
      <c r="CA20" s="604"/>
      <c r="CB20" s="604"/>
      <c r="CC20" s="604"/>
      <c r="CD20" s="604"/>
      <c r="CE20" s="605"/>
      <c r="CF20" s="595"/>
      <c r="CG20" s="596"/>
      <c r="CH20" s="596"/>
      <c r="CI20" s="596"/>
      <c r="CJ20" s="596"/>
      <c r="CK20" s="596"/>
      <c r="CL20" s="596"/>
      <c r="CM20" s="597"/>
      <c r="CN20" s="595"/>
      <c r="CO20" s="596"/>
      <c r="CP20" s="596"/>
      <c r="CQ20" s="596"/>
      <c r="CR20" s="596"/>
      <c r="CS20" s="596"/>
      <c r="CT20" s="596"/>
      <c r="CU20" s="597"/>
      <c r="CV20" s="606">
        <v>60898</v>
      </c>
      <c r="CW20" s="607"/>
      <c r="CX20" s="607"/>
      <c r="CY20" s="607"/>
      <c r="CZ20" s="607"/>
      <c r="DA20" s="607"/>
      <c r="DB20" s="607"/>
      <c r="DC20" s="607"/>
      <c r="DD20" s="608"/>
      <c r="DE20" s="595"/>
      <c r="DF20" s="596"/>
      <c r="DG20" s="596"/>
      <c r="DH20" s="596"/>
      <c r="DI20" s="596"/>
      <c r="DJ20" s="596"/>
      <c r="DK20" s="596"/>
      <c r="DL20" s="597"/>
      <c r="DM20" s="595"/>
      <c r="DN20" s="596"/>
      <c r="DO20" s="596"/>
      <c r="DP20" s="596"/>
      <c r="DQ20" s="596"/>
      <c r="DR20" s="596"/>
      <c r="DS20" s="596"/>
      <c r="DT20" s="598"/>
    </row>
    <row r="21" spans="1:124" s="166" customFormat="1" ht="50.25" customHeight="1" x14ac:dyDescent="0.2">
      <c r="A21" s="76" t="s">
        <v>1349</v>
      </c>
      <c r="B21" s="167"/>
      <c r="C21" s="592"/>
      <c r="D21" s="593"/>
      <c r="E21" s="593"/>
      <c r="F21" s="593"/>
      <c r="G21" s="594"/>
      <c r="H21" s="595"/>
      <c r="I21" s="596"/>
      <c r="J21" s="596"/>
      <c r="K21" s="596"/>
      <c r="L21" s="596"/>
      <c r="M21" s="596"/>
      <c r="N21" s="596"/>
      <c r="O21" s="596"/>
      <c r="P21" s="597"/>
      <c r="Q21" s="595"/>
      <c r="R21" s="596"/>
      <c r="S21" s="596"/>
      <c r="T21" s="596"/>
      <c r="U21" s="596"/>
      <c r="V21" s="596"/>
      <c r="W21" s="596"/>
      <c r="X21" s="597"/>
      <c r="Y21" s="595"/>
      <c r="Z21" s="596"/>
      <c r="AA21" s="596"/>
      <c r="AB21" s="596"/>
      <c r="AC21" s="596"/>
      <c r="AD21" s="596"/>
      <c r="AE21" s="596"/>
      <c r="AF21" s="597"/>
      <c r="AG21" s="595"/>
      <c r="AH21" s="596"/>
      <c r="AI21" s="596"/>
      <c r="AJ21" s="596"/>
      <c r="AK21" s="596"/>
      <c r="AL21" s="596"/>
      <c r="AM21" s="596"/>
      <c r="AN21" s="597"/>
      <c r="AO21" s="603">
        <f t="shared" si="0"/>
        <v>2649448.29</v>
      </c>
      <c r="AP21" s="604"/>
      <c r="AQ21" s="604"/>
      <c r="AR21" s="604"/>
      <c r="AS21" s="604"/>
      <c r="AT21" s="604"/>
      <c r="AU21" s="604"/>
      <c r="AV21" s="604"/>
      <c r="AW21" s="605"/>
      <c r="AX21" s="603">
        <v>1274467.6499999999</v>
      </c>
      <c r="AY21" s="604"/>
      <c r="AZ21" s="604"/>
      <c r="BA21" s="604"/>
      <c r="BB21" s="604"/>
      <c r="BC21" s="604"/>
      <c r="BD21" s="604"/>
      <c r="BE21" s="604"/>
      <c r="BF21" s="605"/>
      <c r="BG21" s="595"/>
      <c r="BH21" s="596"/>
      <c r="BI21" s="596"/>
      <c r="BJ21" s="596"/>
      <c r="BK21" s="596"/>
      <c r="BL21" s="596"/>
      <c r="BM21" s="596"/>
      <c r="BN21" s="597"/>
      <c r="BO21" s="595"/>
      <c r="BP21" s="596"/>
      <c r="BQ21" s="596"/>
      <c r="BR21" s="596"/>
      <c r="BS21" s="596"/>
      <c r="BT21" s="596"/>
      <c r="BU21" s="596"/>
      <c r="BV21" s="597"/>
      <c r="BW21" s="603">
        <v>1312158.6399999999</v>
      </c>
      <c r="BX21" s="604"/>
      <c r="BY21" s="604"/>
      <c r="BZ21" s="604"/>
      <c r="CA21" s="604"/>
      <c r="CB21" s="604"/>
      <c r="CC21" s="604"/>
      <c r="CD21" s="604"/>
      <c r="CE21" s="605"/>
      <c r="CF21" s="595"/>
      <c r="CG21" s="596"/>
      <c r="CH21" s="596"/>
      <c r="CI21" s="596"/>
      <c r="CJ21" s="596"/>
      <c r="CK21" s="596"/>
      <c r="CL21" s="596"/>
      <c r="CM21" s="597"/>
      <c r="CN21" s="595"/>
      <c r="CO21" s="596"/>
      <c r="CP21" s="596"/>
      <c r="CQ21" s="596"/>
      <c r="CR21" s="596"/>
      <c r="CS21" s="596"/>
      <c r="CT21" s="596"/>
      <c r="CU21" s="597"/>
      <c r="CV21" s="603">
        <v>62822</v>
      </c>
      <c r="CW21" s="604"/>
      <c r="CX21" s="604"/>
      <c r="CY21" s="604"/>
      <c r="CZ21" s="604"/>
      <c r="DA21" s="604"/>
      <c r="DB21" s="604"/>
      <c r="DC21" s="604"/>
      <c r="DD21" s="605"/>
      <c r="DE21" s="595"/>
      <c r="DF21" s="596"/>
      <c r="DG21" s="596"/>
      <c r="DH21" s="596"/>
      <c r="DI21" s="596"/>
      <c r="DJ21" s="596"/>
      <c r="DK21" s="596"/>
      <c r="DL21" s="597"/>
      <c r="DM21" s="595"/>
      <c r="DN21" s="596"/>
      <c r="DO21" s="596"/>
      <c r="DP21" s="596"/>
      <c r="DQ21" s="596"/>
      <c r="DR21" s="596"/>
      <c r="DS21" s="596"/>
      <c r="DT21" s="598"/>
    </row>
    <row r="22" spans="1:124" s="166" customFormat="1" ht="50.25" customHeight="1" x14ac:dyDescent="0.2">
      <c r="A22" s="76" t="s">
        <v>1348</v>
      </c>
      <c r="B22" s="167"/>
      <c r="C22" s="592"/>
      <c r="D22" s="593"/>
      <c r="E22" s="593"/>
      <c r="F22" s="593"/>
      <c r="G22" s="594"/>
      <c r="H22" s="595"/>
      <c r="I22" s="596"/>
      <c r="J22" s="596"/>
      <c r="K22" s="596"/>
      <c r="L22" s="596"/>
      <c r="M22" s="596"/>
      <c r="N22" s="596"/>
      <c r="O22" s="596"/>
      <c r="P22" s="597"/>
      <c r="Q22" s="595"/>
      <c r="R22" s="596"/>
      <c r="S22" s="596"/>
      <c r="T22" s="596"/>
      <c r="U22" s="596"/>
      <c r="V22" s="596"/>
      <c r="W22" s="596"/>
      <c r="X22" s="597"/>
      <c r="Y22" s="595"/>
      <c r="Z22" s="596"/>
      <c r="AA22" s="596"/>
      <c r="AB22" s="596"/>
      <c r="AC22" s="596"/>
      <c r="AD22" s="596"/>
      <c r="AE22" s="596"/>
      <c r="AF22" s="597"/>
      <c r="AG22" s="595"/>
      <c r="AH22" s="596"/>
      <c r="AI22" s="596"/>
      <c r="AJ22" s="596"/>
      <c r="AK22" s="596"/>
      <c r="AL22" s="596"/>
      <c r="AM22" s="596"/>
      <c r="AN22" s="597"/>
      <c r="AO22" s="603">
        <f t="shared" si="0"/>
        <v>1797839.69</v>
      </c>
      <c r="AP22" s="604"/>
      <c r="AQ22" s="604"/>
      <c r="AR22" s="604"/>
      <c r="AS22" s="604"/>
      <c r="AT22" s="604"/>
      <c r="AU22" s="604"/>
      <c r="AV22" s="604"/>
      <c r="AW22" s="605"/>
      <c r="AX22" s="603">
        <v>864817.33</v>
      </c>
      <c r="AY22" s="604"/>
      <c r="AZ22" s="604"/>
      <c r="BA22" s="604"/>
      <c r="BB22" s="604"/>
      <c r="BC22" s="604"/>
      <c r="BD22" s="604"/>
      <c r="BE22" s="604"/>
      <c r="BF22" s="605"/>
      <c r="BG22" s="595"/>
      <c r="BH22" s="596"/>
      <c r="BI22" s="596"/>
      <c r="BJ22" s="596"/>
      <c r="BK22" s="596"/>
      <c r="BL22" s="596"/>
      <c r="BM22" s="596"/>
      <c r="BN22" s="597"/>
      <c r="BO22" s="595"/>
      <c r="BP22" s="596"/>
      <c r="BQ22" s="596"/>
      <c r="BR22" s="596"/>
      <c r="BS22" s="596"/>
      <c r="BT22" s="596"/>
      <c r="BU22" s="596"/>
      <c r="BV22" s="597"/>
      <c r="BW22" s="603">
        <v>890393.36</v>
      </c>
      <c r="BX22" s="604"/>
      <c r="BY22" s="604"/>
      <c r="BZ22" s="604"/>
      <c r="CA22" s="604"/>
      <c r="CB22" s="604"/>
      <c r="CC22" s="604"/>
      <c r="CD22" s="604"/>
      <c r="CE22" s="605"/>
      <c r="CF22" s="595"/>
      <c r="CG22" s="596"/>
      <c r="CH22" s="596"/>
      <c r="CI22" s="596"/>
      <c r="CJ22" s="596"/>
      <c r="CK22" s="596"/>
      <c r="CL22" s="596"/>
      <c r="CM22" s="597"/>
      <c r="CN22" s="595"/>
      <c r="CO22" s="596"/>
      <c r="CP22" s="596"/>
      <c r="CQ22" s="596"/>
      <c r="CR22" s="596"/>
      <c r="CS22" s="596"/>
      <c r="CT22" s="596"/>
      <c r="CU22" s="597"/>
      <c r="CV22" s="606">
        <v>42629</v>
      </c>
      <c r="CW22" s="607"/>
      <c r="CX22" s="607"/>
      <c r="CY22" s="607"/>
      <c r="CZ22" s="607"/>
      <c r="DA22" s="607"/>
      <c r="DB22" s="607"/>
      <c r="DC22" s="607"/>
      <c r="DD22" s="608"/>
      <c r="DE22" s="595"/>
      <c r="DF22" s="596"/>
      <c r="DG22" s="596"/>
      <c r="DH22" s="596"/>
      <c r="DI22" s="596"/>
      <c r="DJ22" s="596"/>
      <c r="DK22" s="596"/>
      <c r="DL22" s="597"/>
      <c r="DM22" s="595"/>
      <c r="DN22" s="596"/>
      <c r="DO22" s="596"/>
      <c r="DP22" s="596"/>
      <c r="DQ22" s="596"/>
      <c r="DR22" s="596"/>
      <c r="DS22" s="596"/>
      <c r="DT22" s="598"/>
    </row>
    <row r="23" spans="1:124" s="166" customFormat="1" ht="50.25" customHeight="1" x14ac:dyDescent="0.2">
      <c r="A23" s="178" t="s">
        <v>1366</v>
      </c>
      <c r="B23" s="167"/>
      <c r="C23" s="592"/>
      <c r="D23" s="593"/>
      <c r="E23" s="593"/>
      <c r="F23" s="593"/>
      <c r="G23" s="594"/>
      <c r="H23" s="595"/>
      <c r="I23" s="596"/>
      <c r="J23" s="596"/>
      <c r="K23" s="596"/>
      <c r="L23" s="596"/>
      <c r="M23" s="596"/>
      <c r="N23" s="596"/>
      <c r="O23" s="596"/>
      <c r="P23" s="597"/>
      <c r="Q23" s="595"/>
      <c r="R23" s="596"/>
      <c r="S23" s="596"/>
      <c r="T23" s="596"/>
      <c r="U23" s="596"/>
      <c r="V23" s="596"/>
      <c r="W23" s="596"/>
      <c r="X23" s="597"/>
      <c r="Y23" s="595"/>
      <c r="Z23" s="596"/>
      <c r="AA23" s="596"/>
      <c r="AB23" s="596"/>
      <c r="AC23" s="596"/>
      <c r="AD23" s="596"/>
      <c r="AE23" s="596"/>
      <c r="AF23" s="597"/>
      <c r="AG23" s="595"/>
      <c r="AH23" s="596"/>
      <c r="AI23" s="596"/>
      <c r="AJ23" s="596"/>
      <c r="AK23" s="596"/>
      <c r="AL23" s="596"/>
      <c r="AM23" s="596"/>
      <c r="AN23" s="597"/>
      <c r="AO23" s="603">
        <f t="shared" si="0"/>
        <v>2595647.94</v>
      </c>
      <c r="AP23" s="604"/>
      <c r="AQ23" s="604"/>
      <c r="AR23" s="604"/>
      <c r="AS23" s="604"/>
      <c r="AT23" s="604"/>
      <c r="AU23" s="604"/>
      <c r="AV23" s="604"/>
      <c r="AW23" s="605"/>
      <c r="AX23" s="603">
        <v>1248588.1499999999</v>
      </c>
      <c r="AY23" s="604"/>
      <c r="AZ23" s="604"/>
      <c r="BA23" s="604"/>
      <c r="BB23" s="604"/>
      <c r="BC23" s="604"/>
      <c r="BD23" s="604"/>
      <c r="BE23" s="604"/>
      <c r="BF23" s="605"/>
      <c r="BG23" s="595"/>
      <c r="BH23" s="596"/>
      <c r="BI23" s="596"/>
      <c r="BJ23" s="596"/>
      <c r="BK23" s="596"/>
      <c r="BL23" s="596"/>
      <c r="BM23" s="596"/>
      <c r="BN23" s="597"/>
      <c r="BO23" s="595"/>
      <c r="BP23" s="596"/>
      <c r="BQ23" s="596"/>
      <c r="BR23" s="596"/>
      <c r="BS23" s="596"/>
      <c r="BT23" s="596"/>
      <c r="BU23" s="596"/>
      <c r="BV23" s="597"/>
      <c r="BW23" s="603">
        <v>1285513.79</v>
      </c>
      <c r="BX23" s="604"/>
      <c r="BY23" s="604"/>
      <c r="BZ23" s="604"/>
      <c r="CA23" s="604"/>
      <c r="CB23" s="604"/>
      <c r="CC23" s="604"/>
      <c r="CD23" s="604"/>
      <c r="CE23" s="605"/>
      <c r="CF23" s="595"/>
      <c r="CG23" s="596"/>
      <c r="CH23" s="596"/>
      <c r="CI23" s="596"/>
      <c r="CJ23" s="596"/>
      <c r="CK23" s="596"/>
      <c r="CL23" s="596"/>
      <c r="CM23" s="597"/>
      <c r="CN23" s="595"/>
      <c r="CO23" s="596"/>
      <c r="CP23" s="596"/>
      <c r="CQ23" s="596"/>
      <c r="CR23" s="596"/>
      <c r="CS23" s="596"/>
      <c r="CT23" s="596"/>
      <c r="CU23" s="597"/>
      <c r="CV23" s="603">
        <v>61546</v>
      </c>
      <c r="CW23" s="604"/>
      <c r="CX23" s="604"/>
      <c r="CY23" s="604"/>
      <c r="CZ23" s="604"/>
      <c r="DA23" s="604"/>
      <c r="DB23" s="604"/>
      <c r="DC23" s="604"/>
      <c r="DD23" s="605"/>
      <c r="DE23" s="595"/>
      <c r="DF23" s="596"/>
      <c r="DG23" s="596"/>
      <c r="DH23" s="596"/>
      <c r="DI23" s="596"/>
      <c r="DJ23" s="596"/>
      <c r="DK23" s="596"/>
      <c r="DL23" s="597"/>
      <c r="DM23" s="595"/>
      <c r="DN23" s="596"/>
      <c r="DO23" s="596"/>
      <c r="DP23" s="596"/>
      <c r="DQ23" s="596"/>
      <c r="DR23" s="596"/>
      <c r="DS23" s="596"/>
      <c r="DT23" s="598"/>
    </row>
    <row r="24" spans="1:124" s="166" customFormat="1" ht="50.25" customHeight="1" x14ac:dyDescent="0.2">
      <c r="A24" s="76" t="s">
        <v>1352</v>
      </c>
      <c r="B24" s="167"/>
      <c r="C24" s="592"/>
      <c r="D24" s="593"/>
      <c r="E24" s="593"/>
      <c r="F24" s="593"/>
      <c r="G24" s="594"/>
      <c r="H24" s="595"/>
      <c r="I24" s="596"/>
      <c r="J24" s="596"/>
      <c r="K24" s="596"/>
      <c r="L24" s="596"/>
      <c r="M24" s="596"/>
      <c r="N24" s="596"/>
      <c r="O24" s="596"/>
      <c r="P24" s="597"/>
      <c r="Q24" s="595"/>
      <c r="R24" s="596"/>
      <c r="S24" s="596"/>
      <c r="T24" s="596"/>
      <c r="U24" s="596"/>
      <c r="V24" s="596"/>
      <c r="W24" s="596"/>
      <c r="X24" s="597"/>
      <c r="Y24" s="595"/>
      <c r="Z24" s="596"/>
      <c r="AA24" s="596"/>
      <c r="AB24" s="596"/>
      <c r="AC24" s="596"/>
      <c r="AD24" s="596"/>
      <c r="AE24" s="596"/>
      <c r="AF24" s="597"/>
      <c r="AG24" s="595"/>
      <c r="AH24" s="596"/>
      <c r="AI24" s="596"/>
      <c r="AJ24" s="596"/>
      <c r="AK24" s="596"/>
      <c r="AL24" s="596"/>
      <c r="AM24" s="596"/>
      <c r="AN24" s="597"/>
      <c r="AO24" s="603">
        <f t="shared" si="0"/>
        <v>14950185.699999999</v>
      </c>
      <c r="AP24" s="604"/>
      <c r="AQ24" s="604"/>
      <c r="AR24" s="604"/>
      <c r="AS24" s="604"/>
      <c r="AT24" s="604"/>
      <c r="AU24" s="604"/>
      <c r="AV24" s="604"/>
      <c r="AW24" s="605"/>
      <c r="AX24" s="603">
        <v>7191508.8200000003</v>
      </c>
      <c r="AY24" s="604"/>
      <c r="AZ24" s="604"/>
      <c r="BA24" s="604"/>
      <c r="BB24" s="604"/>
      <c r="BC24" s="604"/>
      <c r="BD24" s="604"/>
      <c r="BE24" s="604"/>
      <c r="BF24" s="605"/>
      <c r="BG24" s="595"/>
      <c r="BH24" s="596"/>
      <c r="BI24" s="596"/>
      <c r="BJ24" s="596"/>
      <c r="BK24" s="596"/>
      <c r="BL24" s="596"/>
      <c r="BM24" s="596"/>
      <c r="BN24" s="597"/>
      <c r="BO24" s="595"/>
      <c r="BP24" s="596"/>
      <c r="BQ24" s="596"/>
      <c r="BR24" s="596"/>
      <c r="BS24" s="596"/>
      <c r="BT24" s="596"/>
      <c r="BU24" s="596"/>
      <c r="BV24" s="597"/>
      <c r="BW24" s="603">
        <v>7404189.8799999999</v>
      </c>
      <c r="BX24" s="604"/>
      <c r="BY24" s="604"/>
      <c r="BZ24" s="604"/>
      <c r="CA24" s="604"/>
      <c r="CB24" s="604"/>
      <c r="CC24" s="604"/>
      <c r="CD24" s="604"/>
      <c r="CE24" s="605"/>
      <c r="CF24" s="595"/>
      <c r="CG24" s="596"/>
      <c r="CH24" s="596"/>
      <c r="CI24" s="596"/>
      <c r="CJ24" s="596"/>
      <c r="CK24" s="596"/>
      <c r="CL24" s="596"/>
      <c r="CM24" s="597"/>
      <c r="CN24" s="595"/>
      <c r="CO24" s="596"/>
      <c r="CP24" s="596"/>
      <c r="CQ24" s="596"/>
      <c r="CR24" s="596"/>
      <c r="CS24" s="596"/>
      <c r="CT24" s="596"/>
      <c r="CU24" s="597"/>
      <c r="CV24" s="606">
        <v>354487</v>
      </c>
      <c r="CW24" s="607"/>
      <c r="CX24" s="607"/>
      <c r="CY24" s="607"/>
      <c r="CZ24" s="607"/>
      <c r="DA24" s="607"/>
      <c r="DB24" s="607"/>
      <c r="DC24" s="607"/>
      <c r="DD24" s="608"/>
      <c r="DE24" s="595"/>
      <c r="DF24" s="596"/>
      <c r="DG24" s="596"/>
      <c r="DH24" s="596"/>
      <c r="DI24" s="596"/>
      <c r="DJ24" s="596"/>
      <c r="DK24" s="596"/>
      <c r="DL24" s="597"/>
      <c r="DM24" s="595"/>
      <c r="DN24" s="596"/>
      <c r="DO24" s="596"/>
      <c r="DP24" s="596"/>
      <c r="DQ24" s="596"/>
      <c r="DR24" s="596"/>
      <c r="DS24" s="596"/>
      <c r="DT24" s="598"/>
    </row>
    <row r="25" spans="1:124" s="166" customFormat="1" ht="50.25" customHeight="1" x14ac:dyDescent="0.2">
      <c r="A25" s="76" t="s">
        <v>1353</v>
      </c>
      <c r="B25" s="167"/>
      <c r="C25" s="592"/>
      <c r="D25" s="593"/>
      <c r="E25" s="593"/>
      <c r="F25" s="593"/>
      <c r="G25" s="594"/>
      <c r="H25" s="595"/>
      <c r="I25" s="596"/>
      <c r="J25" s="596"/>
      <c r="K25" s="596"/>
      <c r="L25" s="596"/>
      <c r="M25" s="596"/>
      <c r="N25" s="596"/>
      <c r="O25" s="596"/>
      <c r="P25" s="597"/>
      <c r="Q25" s="595"/>
      <c r="R25" s="596"/>
      <c r="S25" s="596"/>
      <c r="T25" s="596"/>
      <c r="U25" s="596"/>
      <c r="V25" s="596"/>
      <c r="W25" s="596"/>
      <c r="X25" s="597"/>
      <c r="Y25" s="595"/>
      <c r="Z25" s="596"/>
      <c r="AA25" s="596"/>
      <c r="AB25" s="596"/>
      <c r="AC25" s="596"/>
      <c r="AD25" s="596"/>
      <c r="AE25" s="596"/>
      <c r="AF25" s="597"/>
      <c r="AG25" s="595"/>
      <c r="AH25" s="596"/>
      <c r="AI25" s="596"/>
      <c r="AJ25" s="596"/>
      <c r="AK25" s="596"/>
      <c r="AL25" s="596"/>
      <c r="AM25" s="596"/>
      <c r="AN25" s="597"/>
      <c r="AO25" s="603">
        <f t="shared" si="0"/>
        <v>7158645.8699999992</v>
      </c>
      <c r="AP25" s="604"/>
      <c r="AQ25" s="604"/>
      <c r="AR25" s="604"/>
      <c r="AS25" s="604"/>
      <c r="AT25" s="604"/>
      <c r="AU25" s="604"/>
      <c r="AV25" s="604"/>
      <c r="AW25" s="605"/>
      <c r="AX25" s="603">
        <v>3443533.55</v>
      </c>
      <c r="AY25" s="604"/>
      <c r="AZ25" s="604"/>
      <c r="BA25" s="604"/>
      <c r="BB25" s="604"/>
      <c r="BC25" s="604"/>
      <c r="BD25" s="604"/>
      <c r="BE25" s="604"/>
      <c r="BF25" s="605"/>
      <c r="BG25" s="595"/>
      <c r="BH25" s="596"/>
      <c r="BI25" s="596"/>
      <c r="BJ25" s="596"/>
      <c r="BK25" s="596"/>
      <c r="BL25" s="596"/>
      <c r="BM25" s="596"/>
      <c r="BN25" s="597"/>
      <c r="BO25" s="595"/>
      <c r="BP25" s="596"/>
      <c r="BQ25" s="596"/>
      <c r="BR25" s="596"/>
      <c r="BS25" s="596"/>
      <c r="BT25" s="596"/>
      <c r="BU25" s="596"/>
      <c r="BV25" s="597"/>
      <c r="BW25" s="603">
        <v>3545372.32</v>
      </c>
      <c r="BX25" s="604"/>
      <c r="BY25" s="604"/>
      <c r="BZ25" s="604"/>
      <c r="CA25" s="604"/>
      <c r="CB25" s="604"/>
      <c r="CC25" s="604"/>
      <c r="CD25" s="604"/>
      <c r="CE25" s="605"/>
      <c r="CF25" s="595"/>
      <c r="CG25" s="596"/>
      <c r="CH25" s="596"/>
      <c r="CI25" s="596"/>
      <c r="CJ25" s="596"/>
      <c r="CK25" s="596"/>
      <c r="CL25" s="596"/>
      <c r="CM25" s="597"/>
      <c r="CN25" s="595"/>
      <c r="CO25" s="596"/>
      <c r="CP25" s="596"/>
      <c r="CQ25" s="596"/>
      <c r="CR25" s="596"/>
      <c r="CS25" s="596"/>
      <c r="CT25" s="596"/>
      <c r="CU25" s="597"/>
      <c r="CV25" s="603">
        <v>169740</v>
      </c>
      <c r="CW25" s="604"/>
      <c r="CX25" s="604"/>
      <c r="CY25" s="604"/>
      <c r="CZ25" s="604"/>
      <c r="DA25" s="604"/>
      <c r="DB25" s="604"/>
      <c r="DC25" s="604"/>
      <c r="DD25" s="605"/>
      <c r="DE25" s="595"/>
      <c r="DF25" s="596"/>
      <c r="DG25" s="596"/>
      <c r="DH25" s="596"/>
      <c r="DI25" s="596"/>
      <c r="DJ25" s="596"/>
      <c r="DK25" s="596"/>
      <c r="DL25" s="597"/>
      <c r="DM25" s="595"/>
      <c r="DN25" s="596"/>
      <c r="DO25" s="596"/>
      <c r="DP25" s="596"/>
      <c r="DQ25" s="596"/>
      <c r="DR25" s="596"/>
      <c r="DS25" s="596"/>
      <c r="DT25" s="598"/>
    </row>
    <row r="26" spans="1:124" s="166" customFormat="1" ht="50.25" customHeight="1" x14ac:dyDescent="0.2">
      <c r="A26" s="76" t="s">
        <v>1354</v>
      </c>
      <c r="B26" s="167"/>
      <c r="C26" s="592"/>
      <c r="D26" s="593"/>
      <c r="E26" s="593"/>
      <c r="F26" s="593"/>
      <c r="G26" s="594"/>
      <c r="H26" s="595"/>
      <c r="I26" s="596"/>
      <c r="J26" s="596"/>
      <c r="K26" s="596"/>
      <c r="L26" s="596"/>
      <c r="M26" s="596"/>
      <c r="N26" s="596"/>
      <c r="O26" s="596"/>
      <c r="P26" s="597"/>
      <c r="Q26" s="595"/>
      <c r="R26" s="596"/>
      <c r="S26" s="596"/>
      <c r="T26" s="596"/>
      <c r="U26" s="596"/>
      <c r="V26" s="596"/>
      <c r="W26" s="596"/>
      <c r="X26" s="597"/>
      <c r="Y26" s="595"/>
      <c r="Z26" s="596"/>
      <c r="AA26" s="596"/>
      <c r="AB26" s="596"/>
      <c r="AC26" s="596"/>
      <c r="AD26" s="596"/>
      <c r="AE26" s="596"/>
      <c r="AF26" s="597"/>
      <c r="AG26" s="595"/>
      <c r="AH26" s="596"/>
      <c r="AI26" s="596"/>
      <c r="AJ26" s="596"/>
      <c r="AK26" s="596"/>
      <c r="AL26" s="596"/>
      <c r="AM26" s="596"/>
      <c r="AN26" s="597"/>
      <c r="AO26" s="603">
        <f t="shared" si="0"/>
        <v>7733954.29</v>
      </c>
      <c r="AP26" s="604"/>
      <c r="AQ26" s="604"/>
      <c r="AR26" s="604"/>
      <c r="AS26" s="604"/>
      <c r="AT26" s="604"/>
      <c r="AU26" s="604"/>
      <c r="AV26" s="604"/>
      <c r="AW26" s="605"/>
      <c r="AX26" s="603">
        <v>3720275.1</v>
      </c>
      <c r="AY26" s="604"/>
      <c r="AZ26" s="604"/>
      <c r="BA26" s="604"/>
      <c r="BB26" s="604"/>
      <c r="BC26" s="604"/>
      <c r="BD26" s="604"/>
      <c r="BE26" s="604"/>
      <c r="BF26" s="605"/>
      <c r="BG26" s="595"/>
      <c r="BH26" s="596"/>
      <c r="BI26" s="596"/>
      <c r="BJ26" s="596"/>
      <c r="BK26" s="596"/>
      <c r="BL26" s="596"/>
      <c r="BM26" s="596"/>
      <c r="BN26" s="597"/>
      <c r="BO26" s="595"/>
      <c r="BP26" s="596"/>
      <c r="BQ26" s="596"/>
      <c r="BR26" s="596"/>
      <c r="BS26" s="596"/>
      <c r="BT26" s="596"/>
      <c r="BU26" s="596"/>
      <c r="BV26" s="597"/>
      <c r="BW26" s="603">
        <v>3830298.19</v>
      </c>
      <c r="BX26" s="604"/>
      <c r="BY26" s="604"/>
      <c r="BZ26" s="604"/>
      <c r="CA26" s="604"/>
      <c r="CB26" s="604"/>
      <c r="CC26" s="604"/>
      <c r="CD26" s="604"/>
      <c r="CE26" s="605"/>
      <c r="CF26" s="595"/>
      <c r="CG26" s="596"/>
      <c r="CH26" s="596"/>
      <c r="CI26" s="596"/>
      <c r="CJ26" s="596"/>
      <c r="CK26" s="596"/>
      <c r="CL26" s="596"/>
      <c r="CM26" s="597"/>
      <c r="CN26" s="595"/>
      <c r="CO26" s="596"/>
      <c r="CP26" s="596"/>
      <c r="CQ26" s="596"/>
      <c r="CR26" s="596"/>
      <c r="CS26" s="596"/>
      <c r="CT26" s="596"/>
      <c r="CU26" s="597"/>
      <c r="CV26" s="606">
        <v>183381</v>
      </c>
      <c r="CW26" s="607"/>
      <c r="CX26" s="607"/>
      <c r="CY26" s="607"/>
      <c r="CZ26" s="607"/>
      <c r="DA26" s="607"/>
      <c r="DB26" s="607"/>
      <c r="DC26" s="607"/>
      <c r="DD26" s="608"/>
      <c r="DE26" s="595"/>
      <c r="DF26" s="596"/>
      <c r="DG26" s="596"/>
      <c r="DH26" s="596"/>
      <c r="DI26" s="596"/>
      <c r="DJ26" s="596"/>
      <c r="DK26" s="596"/>
      <c r="DL26" s="597"/>
      <c r="DM26" s="595"/>
      <c r="DN26" s="596"/>
      <c r="DO26" s="596"/>
      <c r="DP26" s="596"/>
      <c r="DQ26" s="596"/>
      <c r="DR26" s="596"/>
      <c r="DS26" s="596"/>
      <c r="DT26" s="598"/>
    </row>
    <row r="27" spans="1:124" s="166" customFormat="1" ht="50.25" customHeight="1" x14ac:dyDescent="0.2">
      <c r="A27" s="76" t="s">
        <v>1355</v>
      </c>
      <c r="B27" s="167"/>
      <c r="C27" s="592"/>
      <c r="D27" s="593"/>
      <c r="E27" s="593"/>
      <c r="F27" s="593"/>
      <c r="G27" s="594"/>
      <c r="H27" s="595"/>
      <c r="I27" s="596"/>
      <c r="J27" s="596"/>
      <c r="K27" s="596"/>
      <c r="L27" s="596"/>
      <c r="M27" s="596"/>
      <c r="N27" s="596"/>
      <c r="O27" s="596"/>
      <c r="P27" s="597"/>
      <c r="Q27" s="595"/>
      <c r="R27" s="596"/>
      <c r="S27" s="596"/>
      <c r="T27" s="596"/>
      <c r="U27" s="596"/>
      <c r="V27" s="596"/>
      <c r="W27" s="596"/>
      <c r="X27" s="597"/>
      <c r="Y27" s="595"/>
      <c r="Z27" s="596"/>
      <c r="AA27" s="596"/>
      <c r="AB27" s="596"/>
      <c r="AC27" s="596"/>
      <c r="AD27" s="596"/>
      <c r="AE27" s="596"/>
      <c r="AF27" s="597"/>
      <c r="AG27" s="595"/>
      <c r="AH27" s="596"/>
      <c r="AI27" s="596"/>
      <c r="AJ27" s="596"/>
      <c r="AK27" s="596"/>
      <c r="AL27" s="596"/>
      <c r="AM27" s="596"/>
      <c r="AN27" s="597"/>
      <c r="AO27" s="603">
        <f t="shared" si="0"/>
        <v>68090269.760000005</v>
      </c>
      <c r="AP27" s="604"/>
      <c r="AQ27" s="604"/>
      <c r="AR27" s="604"/>
      <c r="AS27" s="604"/>
      <c r="AT27" s="604"/>
      <c r="AU27" s="604"/>
      <c r="AV27" s="604"/>
      <c r="AW27" s="605"/>
      <c r="AX27" s="603">
        <v>32753558.420000002</v>
      </c>
      <c r="AY27" s="604"/>
      <c r="AZ27" s="604"/>
      <c r="BA27" s="604"/>
      <c r="BB27" s="604"/>
      <c r="BC27" s="604"/>
      <c r="BD27" s="604"/>
      <c r="BE27" s="604"/>
      <c r="BF27" s="605"/>
      <c r="BG27" s="603">
        <v>2620284.67</v>
      </c>
      <c r="BH27" s="604"/>
      <c r="BI27" s="604"/>
      <c r="BJ27" s="604"/>
      <c r="BK27" s="604"/>
      <c r="BL27" s="604"/>
      <c r="BM27" s="604"/>
      <c r="BN27" s="605"/>
      <c r="BO27" s="603"/>
      <c r="BP27" s="604"/>
      <c r="BQ27" s="604"/>
      <c r="BR27" s="604"/>
      <c r="BS27" s="604"/>
      <c r="BT27" s="604"/>
      <c r="BU27" s="604"/>
      <c r="BV27" s="605"/>
      <c r="BW27" s="603">
        <v>33722209.340000004</v>
      </c>
      <c r="BX27" s="604"/>
      <c r="BY27" s="604"/>
      <c r="BZ27" s="604"/>
      <c r="CA27" s="604"/>
      <c r="CB27" s="604"/>
      <c r="CC27" s="604"/>
      <c r="CD27" s="604"/>
      <c r="CE27" s="605"/>
      <c r="CF27" s="603">
        <v>2697776.74</v>
      </c>
      <c r="CG27" s="604"/>
      <c r="CH27" s="604"/>
      <c r="CI27" s="604"/>
      <c r="CJ27" s="604"/>
      <c r="CK27" s="604"/>
      <c r="CL27" s="604"/>
      <c r="CM27" s="605"/>
      <c r="CN27" s="595"/>
      <c r="CO27" s="596"/>
      <c r="CP27" s="596"/>
      <c r="CQ27" s="596"/>
      <c r="CR27" s="596"/>
      <c r="CS27" s="596"/>
      <c r="CT27" s="596"/>
      <c r="CU27" s="597"/>
      <c r="CV27" s="603">
        <v>1614502</v>
      </c>
      <c r="CW27" s="604"/>
      <c r="CX27" s="604"/>
      <c r="CY27" s="604"/>
      <c r="CZ27" s="604"/>
      <c r="DA27" s="604"/>
      <c r="DB27" s="604"/>
      <c r="DC27" s="604"/>
      <c r="DD27" s="605"/>
      <c r="DE27" s="595"/>
      <c r="DF27" s="596"/>
      <c r="DG27" s="596"/>
      <c r="DH27" s="596"/>
      <c r="DI27" s="596"/>
      <c r="DJ27" s="596"/>
      <c r="DK27" s="596"/>
      <c r="DL27" s="597"/>
      <c r="DM27" s="595"/>
      <c r="DN27" s="596"/>
      <c r="DO27" s="596"/>
      <c r="DP27" s="596"/>
      <c r="DQ27" s="596"/>
      <c r="DR27" s="596"/>
      <c r="DS27" s="596"/>
      <c r="DT27" s="598"/>
    </row>
    <row r="28" spans="1:124" s="166" customFormat="1" ht="50.25" customHeight="1" x14ac:dyDescent="0.2">
      <c r="A28" s="76" t="s">
        <v>1222</v>
      </c>
      <c r="B28" s="167"/>
      <c r="C28" s="592"/>
      <c r="D28" s="593"/>
      <c r="E28" s="593"/>
      <c r="F28" s="593"/>
      <c r="G28" s="594"/>
      <c r="H28" s="588">
        <v>772.6</v>
      </c>
      <c r="I28" s="589"/>
      <c r="J28" s="589"/>
      <c r="K28" s="589"/>
      <c r="L28" s="589"/>
      <c r="M28" s="589"/>
      <c r="N28" s="589"/>
      <c r="O28" s="589"/>
      <c r="P28" s="590"/>
      <c r="Q28" s="588"/>
      <c r="R28" s="589"/>
      <c r="S28" s="589"/>
      <c r="T28" s="589"/>
      <c r="U28" s="589"/>
      <c r="V28" s="589"/>
      <c r="W28" s="589"/>
      <c r="X28" s="590"/>
      <c r="Y28" s="588"/>
      <c r="Z28" s="589"/>
      <c r="AA28" s="589"/>
      <c r="AB28" s="589"/>
      <c r="AC28" s="589"/>
      <c r="AD28" s="589"/>
      <c r="AE28" s="589"/>
      <c r="AF28" s="590"/>
      <c r="AG28" s="588"/>
      <c r="AH28" s="589"/>
      <c r="AI28" s="589"/>
      <c r="AJ28" s="589"/>
      <c r="AK28" s="589"/>
      <c r="AL28" s="589"/>
      <c r="AM28" s="589"/>
      <c r="AN28" s="590"/>
      <c r="AO28" s="603">
        <f t="shared" ref="AO28:AO29" si="1">AX28+BW28+CV28</f>
        <v>689749.48</v>
      </c>
      <c r="AP28" s="604"/>
      <c r="AQ28" s="604"/>
      <c r="AR28" s="604"/>
      <c r="AS28" s="604"/>
      <c r="AT28" s="604"/>
      <c r="AU28" s="604"/>
      <c r="AV28" s="604"/>
      <c r="AW28" s="605"/>
      <c r="AX28" s="588">
        <v>385335.07</v>
      </c>
      <c r="AY28" s="589"/>
      <c r="AZ28" s="589"/>
      <c r="BA28" s="589"/>
      <c r="BB28" s="589"/>
      <c r="BC28" s="589"/>
      <c r="BD28" s="589"/>
      <c r="BE28" s="589"/>
      <c r="BF28" s="590"/>
      <c r="BG28" s="588"/>
      <c r="BH28" s="589"/>
      <c r="BI28" s="589"/>
      <c r="BJ28" s="589"/>
      <c r="BK28" s="589"/>
      <c r="BL28" s="589"/>
      <c r="BM28" s="589"/>
      <c r="BN28" s="590"/>
      <c r="BO28" s="588">
        <v>385335.07</v>
      </c>
      <c r="BP28" s="589"/>
      <c r="BQ28" s="589"/>
      <c r="BR28" s="589"/>
      <c r="BS28" s="589"/>
      <c r="BT28" s="589"/>
      <c r="BU28" s="589"/>
      <c r="BV28" s="590"/>
      <c r="BW28" s="588">
        <v>254888.41</v>
      </c>
      <c r="BX28" s="589"/>
      <c r="BY28" s="589"/>
      <c r="BZ28" s="589"/>
      <c r="CA28" s="589"/>
      <c r="CB28" s="589"/>
      <c r="CC28" s="589"/>
      <c r="CD28" s="589"/>
      <c r="CE28" s="590"/>
      <c r="CF28" s="588"/>
      <c r="CG28" s="589"/>
      <c r="CH28" s="589"/>
      <c r="CI28" s="589"/>
      <c r="CJ28" s="589"/>
      <c r="CK28" s="589"/>
      <c r="CL28" s="589"/>
      <c r="CM28" s="590"/>
      <c r="CN28" s="588">
        <v>254888.41</v>
      </c>
      <c r="CO28" s="589"/>
      <c r="CP28" s="589"/>
      <c r="CQ28" s="589"/>
      <c r="CR28" s="589"/>
      <c r="CS28" s="589"/>
      <c r="CT28" s="589"/>
      <c r="CU28" s="590"/>
      <c r="CV28" s="606">
        <v>49526</v>
      </c>
      <c r="CW28" s="607"/>
      <c r="CX28" s="607"/>
      <c r="CY28" s="607"/>
      <c r="CZ28" s="607"/>
      <c r="DA28" s="607"/>
      <c r="DB28" s="607"/>
      <c r="DC28" s="607"/>
      <c r="DD28" s="608"/>
      <c r="DE28" s="588"/>
      <c r="DF28" s="589"/>
      <c r="DG28" s="589"/>
      <c r="DH28" s="589"/>
      <c r="DI28" s="589"/>
      <c r="DJ28" s="589"/>
      <c r="DK28" s="589"/>
      <c r="DL28" s="590"/>
      <c r="DM28" s="588">
        <v>49526</v>
      </c>
      <c r="DN28" s="589"/>
      <c r="DO28" s="589"/>
      <c r="DP28" s="589"/>
      <c r="DQ28" s="589"/>
      <c r="DR28" s="589"/>
      <c r="DS28" s="589"/>
      <c r="DT28" s="591"/>
    </row>
    <row r="29" spans="1:124" s="166" customFormat="1" ht="50.25" customHeight="1" x14ac:dyDescent="0.2">
      <c r="A29" s="76" t="s">
        <v>1364</v>
      </c>
      <c r="B29" s="167"/>
      <c r="C29" s="592"/>
      <c r="D29" s="593"/>
      <c r="E29" s="593"/>
      <c r="F29" s="593"/>
      <c r="G29" s="594"/>
      <c r="H29" s="595"/>
      <c r="I29" s="596"/>
      <c r="J29" s="596"/>
      <c r="K29" s="596"/>
      <c r="L29" s="596"/>
      <c r="M29" s="596"/>
      <c r="N29" s="596"/>
      <c r="O29" s="596"/>
      <c r="P29" s="597"/>
      <c r="Q29" s="595"/>
      <c r="R29" s="596"/>
      <c r="S29" s="596"/>
      <c r="T29" s="596"/>
      <c r="U29" s="596"/>
      <c r="V29" s="596"/>
      <c r="W29" s="596"/>
      <c r="X29" s="597"/>
      <c r="Y29" s="595"/>
      <c r="Z29" s="596"/>
      <c r="AA29" s="596"/>
      <c r="AB29" s="596"/>
      <c r="AC29" s="596"/>
      <c r="AD29" s="596"/>
      <c r="AE29" s="596"/>
      <c r="AF29" s="597"/>
      <c r="AG29" s="595"/>
      <c r="AH29" s="596"/>
      <c r="AI29" s="596"/>
      <c r="AJ29" s="596"/>
      <c r="AK29" s="596"/>
      <c r="AL29" s="596"/>
      <c r="AM29" s="596"/>
      <c r="AN29" s="597"/>
      <c r="AO29" s="603">
        <f t="shared" si="1"/>
        <v>7166755.9800000004</v>
      </c>
      <c r="AP29" s="604"/>
      <c r="AQ29" s="604"/>
      <c r="AR29" s="604"/>
      <c r="AS29" s="604"/>
      <c r="AT29" s="604"/>
      <c r="AU29" s="604"/>
      <c r="AV29" s="604"/>
      <c r="AW29" s="605"/>
      <c r="AX29" s="603">
        <v>3447434.98</v>
      </c>
      <c r="AY29" s="604"/>
      <c r="AZ29" s="604"/>
      <c r="BA29" s="604"/>
      <c r="BB29" s="604"/>
      <c r="BC29" s="604"/>
      <c r="BD29" s="604"/>
      <c r="BE29" s="604"/>
      <c r="BF29" s="605"/>
      <c r="BG29" s="595"/>
      <c r="BH29" s="596"/>
      <c r="BI29" s="596"/>
      <c r="BJ29" s="596"/>
      <c r="BK29" s="596"/>
      <c r="BL29" s="596"/>
      <c r="BM29" s="596"/>
      <c r="BN29" s="597"/>
      <c r="BO29" s="595"/>
      <c r="BP29" s="596"/>
      <c r="BQ29" s="596"/>
      <c r="BR29" s="596"/>
      <c r="BS29" s="596"/>
      <c r="BT29" s="596"/>
      <c r="BU29" s="596"/>
      <c r="BV29" s="597"/>
      <c r="BW29" s="603">
        <v>3549389</v>
      </c>
      <c r="BX29" s="604"/>
      <c r="BY29" s="604"/>
      <c r="BZ29" s="604"/>
      <c r="CA29" s="604"/>
      <c r="CB29" s="604"/>
      <c r="CC29" s="604"/>
      <c r="CD29" s="604"/>
      <c r="CE29" s="605"/>
      <c r="CF29" s="595"/>
      <c r="CG29" s="596"/>
      <c r="CH29" s="596"/>
      <c r="CI29" s="596"/>
      <c r="CJ29" s="596"/>
      <c r="CK29" s="596"/>
      <c r="CL29" s="596"/>
      <c r="CM29" s="597"/>
      <c r="CN29" s="595"/>
      <c r="CO29" s="596"/>
      <c r="CP29" s="596"/>
      <c r="CQ29" s="596"/>
      <c r="CR29" s="596"/>
      <c r="CS29" s="596"/>
      <c r="CT29" s="596"/>
      <c r="CU29" s="597"/>
      <c r="CV29" s="603">
        <v>169932</v>
      </c>
      <c r="CW29" s="604"/>
      <c r="CX29" s="604"/>
      <c r="CY29" s="604"/>
      <c r="CZ29" s="604"/>
      <c r="DA29" s="604"/>
      <c r="DB29" s="604"/>
      <c r="DC29" s="604"/>
      <c r="DD29" s="605"/>
      <c r="DE29" s="595"/>
      <c r="DF29" s="596"/>
      <c r="DG29" s="596"/>
      <c r="DH29" s="596"/>
      <c r="DI29" s="596"/>
      <c r="DJ29" s="596"/>
      <c r="DK29" s="596"/>
      <c r="DL29" s="597"/>
      <c r="DM29" s="595"/>
      <c r="DN29" s="596"/>
      <c r="DO29" s="596"/>
      <c r="DP29" s="596"/>
      <c r="DQ29" s="596"/>
      <c r="DR29" s="596"/>
      <c r="DS29" s="596"/>
      <c r="DT29" s="598"/>
    </row>
    <row r="30" spans="1:124" s="166" customFormat="1" ht="50.25" customHeight="1" x14ac:dyDescent="0.2">
      <c r="A30" s="76" t="s">
        <v>1356</v>
      </c>
      <c r="B30" s="167"/>
      <c r="C30" s="592"/>
      <c r="D30" s="593"/>
      <c r="E30" s="593"/>
      <c r="F30" s="593"/>
      <c r="G30" s="594"/>
      <c r="H30" s="588">
        <v>65.400000000000006</v>
      </c>
      <c r="I30" s="589"/>
      <c r="J30" s="589"/>
      <c r="K30" s="589"/>
      <c r="L30" s="589"/>
      <c r="M30" s="589"/>
      <c r="N30" s="589"/>
      <c r="O30" s="589"/>
      <c r="P30" s="590"/>
      <c r="Q30" s="588"/>
      <c r="R30" s="589"/>
      <c r="S30" s="589"/>
      <c r="T30" s="589"/>
      <c r="U30" s="589"/>
      <c r="V30" s="589"/>
      <c r="W30" s="589"/>
      <c r="X30" s="590"/>
      <c r="Y30" s="588"/>
      <c r="Z30" s="589"/>
      <c r="AA30" s="589"/>
      <c r="AB30" s="589"/>
      <c r="AC30" s="589"/>
      <c r="AD30" s="589"/>
      <c r="AE30" s="589"/>
      <c r="AF30" s="590"/>
      <c r="AG30" s="588"/>
      <c r="AH30" s="589"/>
      <c r="AI30" s="589"/>
      <c r="AJ30" s="589"/>
      <c r="AK30" s="589"/>
      <c r="AL30" s="589"/>
      <c r="AM30" s="589"/>
      <c r="AN30" s="590"/>
      <c r="AO30" s="603">
        <f t="shared" ref="AO30" si="2">AX30+BW30+CV30</f>
        <v>58386.43</v>
      </c>
      <c r="AP30" s="604"/>
      <c r="AQ30" s="604"/>
      <c r="AR30" s="604"/>
      <c r="AS30" s="604"/>
      <c r="AT30" s="604"/>
      <c r="AU30" s="604"/>
      <c r="AV30" s="604"/>
      <c r="AW30" s="605"/>
      <c r="AX30" s="588">
        <v>32618.32</v>
      </c>
      <c r="AY30" s="589"/>
      <c r="AZ30" s="589"/>
      <c r="BA30" s="589"/>
      <c r="BB30" s="589"/>
      <c r="BC30" s="589"/>
      <c r="BD30" s="589"/>
      <c r="BE30" s="589"/>
      <c r="BF30" s="590"/>
      <c r="BG30" s="588"/>
      <c r="BH30" s="589"/>
      <c r="BI30" s="589"/>
      <c r="BJ30" s="589"/>
      <c r="BK30" s="589"/>
      <c r="BL30" s="589"/>
      <c r="BM30" s="589"/>
      <c r="BN30" s="590"/>
      <c r="BO30" s="588">
        <v>32618.32</v>
      </c>
      <c r="BP30" s="589"/>
      <c r="BQ30" s="589"/>
      <c r="BR30" s="589"/>
      <c r="BS30" s="589"/>
      <c r="BT30" s="589"/>
      <c r="BU30" s="589"/>
      <c r="BV30" s="590"/>
      <c r="BW30" s="588">
        <v>21576.11</v>
      </c>
      <c r="BX30" s="589"/>
      <c r="BY30" s="589"/>
      <c r="BZ30" s="589"/>
      <c r="CA30" s="589"/>
      <c r="CB30" s="589"/>
      <c r="CC30" s="589"/>
      <c r="CD30" s="589"/>
      <c r="CE30" s="590"/>
      <c r="CF30" s="588"/>
      <c r="CG30" s="589"/>
      <c r="CH30" s="589"/>
      <c r="CI30" s="589"/>
      <c r="CJ30" s="589"/>
      <c r="CK30" s="589"/>
      <c r="CL30" s="589"/>
      <c r="CM30" s="590"/>
      <c r="CN30" s="588">
        <v>21576.11</v>
      </c>
      <c r="CO30" s="589"/>
      <c r="CP30" s="589"/>
      <c r="CQ30" s="589"/>
      <c r="CR30" s="589"/>
      <c r="CS30" s="589"/>
      <c r="CT30" s="589"/>
      <c r="CU30" s="590"/>
      <c r="CV30" s="606">
        <v>4192</v>
      </c>
      <c r="CW30" s="607"/>
      <c r="CX30" s="607"/>
      <c r="CY30" s="607"/>
      <c r="CZ30" s="607"/>
      <c r="DA30" s="607"/>
      <c r="DB30" s="607"/>
      <c r="DC30" s="607"/>
      <c r="DD30" s="608"/>
      <c r="DE30" s="588"/>
      <c r="DF30" s="589"/>
      <c r="DG30" s="589"/>
      <c r="DH30" s="589"/>
      <c r="DI30" s="589"/>
      <c r="DJ30" s="589"/>
      <c r="DK30" s="589"/>
      <c r="DL30" s="590"/>
      <c r="DM30" s="588">
        <v>4192</v>
      </c>
      <c r="DN30" s="589"/>
      <c r="DO30" s="589"/>
      <c r="DP30" s="589"/>
      <c r="DQ30" s="589"/>
      <c r="DR30" s="589"/>
      <c r="DS30" s="589"/>
      <c r="DT30" s="591"/>
    </row>
    <row r="31" spans="1:124" s="166" customFormat="1" ht="15" customHeight="1" x14ac:dyDescent="0.2">
      <c r="A31" s="553"/>
      <c r="B31" s="554"/>
      <c r="C31" s="579"/>
      <c r="D31" s="579"/>
      <c r="E31" s="579"/>
      <c r="F31" s="579"/>
      <c r="G31" s="579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  <c r="DO31" s="402"/>
      <c r="DP31" s="402"/>
      <c r="DQ31" s="402"/>
      <c r="DR31" s="402"/>
      <c r="DS31" s="402"/>
      <c r="DT31" s="576"/>
    </row>
    <row r="32" spans="1:124" s="166" customFormat="1" ht="15" customHeight="1" x14ac:dyDescent="0.2">
      <c r="A32" s="553" t="s">
        <v>418</v>
      </c>
      <c r="B32" s="554"/>
      <c r="C32" s="579" t="s">
        <v>45</v>
      </c>
      <c r="D32" s="579"/>
      <c r="E32" s="579"/>
      <c r="F32" s="579"/>
      <c r="G32" s="579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402"/>
      <c r="DR32" s="402"/>
      <c r="DS32" s="402"/>
      <c r="DT32" s="576"/>
    </row>
    <row r="33" spans="1:124" s="166" customFormat="1" ht="12.75" x14ac:dyDescent="0.2">
      <c r="A33" s="555" t="s">
        <v>139</v>
      </c>
      <c r="B33" s="556"/>
      <c r="C33" s="592" t="s">
        <v>426</v>
      </c>
      <c r="D33" s="593"/>
      <c r="E33" s="593"/>
      <c r="F33" s="593"/>
      <c r="G33" s="594"/>
      <c r="H33" s="595"/>
      <c r="I33" s="596"/>
      <c r="J33" s="596"/>
      <c r="K33" s="596"/>
      <c r="L33" s="596"/>
      <c r="M33" s="596"/>
      <c r="N33" s="596"/>
      <c r="O33" s="596"/>
      <c r="P33" s="597"/>
      <c r="Q33" s="595"/>
      <c r="R33" s="596"/>
      <c r="S33" s="596"/>
      <c r="T33" s="596"/>
      <c r="U33" s="596"/>
      <c r="V33" s="596"/>
      <c r="W33" s="596"/>
      <c r="X33" s="597"/>
      <c r="Y33" s="595"/>
      <c r="Z33" s="596"/>
      <c r="AA33" s="596"/>
      <c r="AB33" s="596"/>
      <c r="AC33" s="596"/>
      <c r="AD33" s="596"/>
      <c r="AE33" s="596"/>
      <c r="AF33" s="597"/>
      <c r="AG33" s="595"/>
      <c r="AH33" s="596"/>
      <c r="AI33" s="596"/>
      <c r="AJ33" s="596"/>
      <c r="AK33" s="596"/>
      <c r="AL33" s="596"/>
      <c r="AM33" s="596"/>
      <c r="AN33" s="597"/>
      <c r="AO33" s="595"/>
      <c r="AP33" s="596"/>
      <c r="AQ33" s="596"/>
      <c r="AR33" s="596"/>
      <c r="AS33" s="596"/>
      <c r="AT33" s="596"/>
      <c r="AU33" s="596"/>
      <c r="AV33" s="596"/>
      <c r="AW33" s="597"/>
      <c r="AX33" s="595"/>
      <c r="AY33" s="596"/>
      <c r="AZ33" s="596"/>
      <c r="BA33" s="596"/>
      <c r="BB33" s="596"/>
      <c r="BC33" s="596"/>
      <c r="BD33" s="596"/>
      <c r="BE33" s="596"/>
      <c r="BF33" s="597"/>
      <c r="BG33" s="595"/>
      <c r="BH33" s="596"/>
      <c r="BI33" s="596"/>
      <c r="BJ33" s="596"/>
      <c r="BK33" s="596"/>
      <c r="BL33" s="596"/>
      <c r="BM33" s="596"/>
      <c r="BN33" s="597"/>
      <c r="BO33" s="595"/>
      <c r="BP33" s="596"/>
      <c r="BQ33" s="596"/>
      <c r="BR33" s="596"/>
      <c r="BS33" s="596"/>
      <c r="BT33" s="596"/>
      <c r="BU33" s="596"/>
      <c r="BV33" s="597"/>
      <c r="BW33" s="588">
        <f>SUM(BW34:CE45)</f>
        <v>23896137.789999999</v>
      </c>
      <c r="BX33" s="589"/>
      <c r="BY33" s="589"/>
      <c r="BZ33" s="589"/>
      <c r="CA33" s="589"/>
      <c r="CB33" s="589"/>
      <c r="CC33" s="589"/>
      <c r="CD33" s="589"/>
      <c r="CE33" s="590"/>
      <c r="CF33" s="595"/>
      <c r="CG33" s="596"/>
      <c r="CH33" s="596"/>
      <c r="CI33" s="596"/>
      <c r="CJ33" s="596"/>
      <c r="CK33" s="596"/>
      <c r="CL33" s="596"/>
      <c r="CM33" s="597"/>
      <c r="CN33" s="595"/>
      <c r="CO33" s="596"/>
      <c r="CP33" s="596"/>
      <c r="CQ33" s="596"/>
      <c r="CR33" s="596"/>
      <c r="CS33" s="596"/>
      <c r="CT33" s="596"/>
      <c r="CU33" s="597"/>
      <c r="CV33" s="595"/>
      <c r="CW33" s="596"/>
      <c r="CX33" s="596"/>
      <c r="CY33" s="596"/>
      <c r="CZ33" s="596"/>
      <c r="DA33" s="596"/>
      <c r="DB33" s="596"/>
      <c r="DC33" s="596"/>
      <c r="DD33" s="597"/>
      <c r="DE33" s="595"/>
      <c r="DF33" s="596"/>
      <c r="DG33" s="596"/>
      <c r="DH33" s="596"/>
      <c r="DI33" s="596"/>
      <c r="DJ33" s="596"/>
      <c r="DK33" s="596"/>
      <c r="DL33" s="597"/>
      <c r="DM33" s="595"/>
      <c r="DN33" s="596"/>
      <c r="DO33" s="596"/>
      <c r="DP33" s="596"/>
      <c r="DQ33" s="596"/>
      <c r="DR33" s="596"/>
      <c r="DS33" s="596"/>
      <c r="DT33" s="598"/>
    </row>
    <row r="34" spans="1:124" s="166" customFormat="1" ht="47.25" customHeight="1" x14ac:dyDescent="0.2">
      <c r="A34" s="76" t="s">
        <v>1357</v>
      </c>
      <c r="B34" s="76" t="s">
        <v>1299</v>
      </c>
      <c r="C34" s="592"/>
      <c r="D34" s="593"/>
      <c r="E34" s="593"/>
      <c r="F34" s="593"/>
      <c r="G34" s="594"/>
      <c r="H34" s="595"/>
      <c r="I34" s="596"/>
      <c r="J34" s="596"/>
      <c r="K34" s="596"/>
      <c r="L34" s="596"/>
      <c r="M34" s="596"/>
      <c r="N34" s="596"/>
      <c r="O34" s="596"/>
      <c r="P34" s="597"/>
      <c r="Q34" s="595"/>
      <c r="R34" s="596"/>
      <c r="S34" s="596"/>
      <c r="T34" s="596"/>
      <c r="U34" s="596"/>
      <c r="V34" s="596"/>
      <c r="W34" s="596"/>
      <c r="X34" s="597"/>
      <c r="Y34" s="595"/>
      <c r="Z34" s="596"/>
      <c r="AA34" s="596"/>
      <c r="AB34" s="596"/>
      <c r="AC34" s="596"/>
      <c r="AD34" s="596"/>
      <c r="AE34" s="596"/>
      <c r="AF34" s="597"/>
      <c r="AG34" s="595"/>
      <c r="AH34" s="596"/>
      <c r="AI34" s="596"/>
      <c r="AJ34" s="596"/>
      <c r="AK34" s="596"/>
      <c r="AL34" s="596"/>
      <c r="AM34" s="596"/>
      <c r="AN34" s="597"/>
      <c r="AO34" s="599"/>
      <c r="AP34" s="596"/>
      <c r="AQ34" s="596"/>
      <c r="AR34" s="596"/>
      <c r="AS34" s="596"/>
      <c r="AT34" s="596"/>
      <c r="AU34" s="596"/>
      <c r="AV34" s="596"/>
      <c r="AW34" s="597"/>
      <c r="AX34" s="595"/>
      <c r="AY34" s="596"/>
      <c r="AZ34" s="596"/>
      <c r="BA34" s="596"/>
      <c r="BB34" s="596"/>
      <c r="BC34" s="596"/>
      <c r="BD34" s="596"/>
      <c r="BE34" s="596"/>
      <c r="BF34" s="597"/>
      <c r="BG34" s="595"/>
      <c r="BH34" s="596"/>
      <c r="BI34" s="596"/>
      <c r="BJ34" s="596"/>
      <c r="BK34" s="596"/>
      <c r="BL34" s="596"/>
      <c r="BM34" s="596"/>
      <c r="BN34" s="597"/>
      <c r="BO34" s="595"/>
      <c r="BP34" s="596"/>
      <c r="BQ34" s="596"/>
      <c r="BR34" s="596"/>
      <c r="BS34" s="596"/>
      <c r="BT34" s="596"/>
      <c r="BU34" s="596"/>
      <c r="BV34" s="597"/>
      <c r="BW34" s="588">
        <v>591276.73</v>
      </c>
      <c r="BX34" s="589"/>
      <c r="BY34" s="589"/>
      <c r="BZ34" s="589"/>
      <c r="CA34" s="589"/>
      <c r="CB34" s="589"/>
      <c r="CC34" s="589"/>
      <c r="CD34" s="589"/>
      <c r="CE34" s="590"/>
      <c r="CF34" s="595"/>
      <c r="CG34" s="596"/>
      <c r="CH34" s="596"/>
      <c r="CI34" s="596"/>
      <c r="CJ34" s="596"/>
      <c r="CK34" s="596"/>
      <c r="CL34" s="596"/>
      <c r="CM34" s="597"/>
      <c r="CN34" s="595"/>
      <c r="CO34" s="596"/>
      <c r="CP34" s="596"/>
      <c r="CQ34" s="596"/>
      <c r="CR34" s="596"/>
      <c r="CS34" s="596"/>
      <c r="CT34" s="596"/>
      <c r="CU34" s="597"/>
      <c r="CV34" s="600">
        <v>4865</v>
      </c>
      <c r="CW34" s="601"/>
      <c r="CX34" s="601"/>
      <c r="CY34" s="601"/>
      <c r="CZ34" s="601"/>
      <c r="DA34" s="601"/>
      <c r="DB34" s="601"/>
      <c r="DC34" s="601"/>
      <c r="DD34" s="602"/>
      <c r="DE34" s="595"/>
      <c r="DF34" s="596"/>
      <c r="DG34" s="596"/>
      <c r="DH34" s="596"/>
      <c r="DI34" s="596"/>
      <c r="DJ34" s="596"/>
      <c r="DK34" s="596"/>
      <c r="DL34" s="597"/>
      <c r="DM34" s="595"/>
      <c r="DN34" s="596"/>
      <c r="DO34" s="596"/>
      <c r="DP34" s="596"/>
      <c r="DQ34" s="596"/>
      <c r="DR34" s="596"/>
      <c r="DS34" s="596"/>
      <c r="DT34" s="598"/>
    </row>
    <row r="35" spans="1:124" s="166" customFormat="1" ht="47.25" customHeight="1" x14ac:dyDescent="0.2">
      <c r="A35" s="76" t="s">
        <v>1227</v>
      </c>
      <c r="B35" s="76" t="s">
        <v>1227</v>
      </c>
      <c r="C35" s="592"/>
      <c r="D35" s="593"/>
      <c r="E35" s="593"/>
      <c r="F35" s="593"/>
      <c r="G35" s="594"/>
      <c r="H35" s="595"/>
      <c r="I35" s="596"/>
      <c r="J35" s="596"/>
      <c r="K35" s="596"/>
      <c r="L35" s="596"/>
      <c r="M35" s="596"/>
      <c r="N35" s="596"/>
      <c r="O35" s="596"/>
      <c r="P35" s="597"/>
      <c r="Q35" s="595"/>
      <c r="R35" s="596"/>
      <c r="S35" s="596"/>
      <c r="T35" s="596"/>
      <c r="U35" s="596"/>
      <c r="V35" s="596"/>
      <c r="W35" s="596"/>
      <c r="X35" s="597"/>
      <c r="Y35" s="595"/>
      <c r="Z35" s="596"/>
      <c r="AA35" s="596"/>
      <c r="AB35" s="596"/>
      <c r="AC35" s="596"/>
      <c r="AD35" s="596"/>
      <c r="AE35" s="596"/>
      <c r="AF35" s="597"/>
      <c r="AG35" s="595"/>
      <c r="AH35" s="596"/>
      <c r="AI35" s="596"/>
      <c r="AJ35" s="596"/>
      <c r="AK35" s="596"/>
      <c r="AL35" s="596"/>
      <c r="AM35" s="596"/>
      <c r="AN35" s="597"/>
      <c r="AO35" s="599"/>
      <c r="AP35" s="596"/>
      <c r="AQ35" s="596"/>
      <c r="AR35" s="596"/>
      <c r="AS35" s="596"/>
      <c r="AT35" s="596"/>
      <c r="AU35" s="596"/>
      <c r="AV35" s="596"/>
      <c r="AW35" s="597"/>
      <c r="AX35" s="595"/>
      <c r="AY35" s="596"/>
      <c r="AZ35" s="596"/>
      <c r="BA35" s="596"/>
      <c r="BB35" s="596"/>
      <c r="BC35" s="596"/>
      <c r="BD35" s="596"/>
      <c r="BE35" s="596"/>
      <c r="BF35" s="597"/>
      <c r="BG35" s="595"/>
      <c r="BH35" s="596"/>
      <c r="BI35" s="596"/>
      <c r="BJ35" s="596"/>
      <c r="BK35" s="596"/>
      <c r="BL35" s="596"/>
      <c r="BM35" s="596"/>
      <c r="BN35" s="597"/>
      <c r="BO35" s="595"/>
      <c r="BP35" s="596"/>
      <c r="BQ35" s="596"/>
      <c r="BR35" s="596"/>
      <c r="BS35" s="596"/>
      <c r="BT35" s="596"/>
      <c r="BU35" s="596"/>
      <c r="BV35" s="597"/>
      <c r="BW35" s="588">
        <v>2088918.44</v>
      </c>
      <c r="BX35" s="589"/>
      <c r="BY35" s="589"/>
      <c r="BZ35" s="589"/>
      <c r="CA35" s="589"/>
      <c r="CB35" s="589"/>
      <c r="CC35" s="589"/>
      <c r="CD35" s="589"/>
      <c r="CE35" s="590"/>
      <c r="CF35" s="595"/>
      <c r="CG35" s="596"/>
      <c r="CH35" s="596"/>
      <c r="CI35" s="596"/>
      <c r="CJ35" s="596"/>
      <c r="CK35" s="596"/>
      <c r="CL35" s="596"/>
      <c r="CM35" s="597"/>
      <c r="CN35" s="595"/>
      <c r="CO35" s="596"/>
      <c r="CP35" s="596"/>
      <c r="CQ35" s="596"/>
      <c r="CR35" s="596"/>
      <c r="CS35" s="596"/>
      <c r="CT35" s="596"/>
      <c r="CU35" s="597"/>
      <c r="CV35" s="595"/>
      <c r="CW35" s="596"/>
      <c r="CX35" s="596"/>
      <c r="CY35" s="596"/>
      <c r="CZ35" s="596"/>
      <c r="DA35" s="596"/>
      <c r="DB35" s="596"/>
      <c r="DC35" s="596"/>
      <c r="DD35" s="597"/>
      <c r="DE35" s="595"/>
      <c r="DF35" s="596"/>
      <c r="DG35" s="596"/>
      <c r="DH35" s="596"/>
      <c r="DI35" s="596"/>
      <c r="DJ35" s="596"/>
      <c r="DK35" s="596"/>
      <c r="DL35" s="597"/>
      <c r="DM35" s="595"/>
      <c r="DN35" s="596"/>
      <c r="DO35" s="596"/>
      <c r="DP35" s="596"/>
      <c r="DQ35" s="596"/>
      <c r="DR35" s="596"/>
      <c r="DS35" s="596"/>
      <c r="DT35" s="598"/>
    </row>
    <row r="36" spans="1:124" s="166" customFormat="1" ht="47.25" customHeight="1" x14ac:dyDescent="0.2">
      <c r="A36" s="76" t="s">
        <v>1300</v>
      </c>
      <c r="B36" s="76" t="s">
        <v>1300</v>
      </c>
      <c r="C36" s="592"/>
      <c r="D36" s="593"/>
      <c r="E36" s="593"/>
      <c r="F36" s="593"/>
      <c r="G36" s="594"/>
      <c r="H36" s="595"/>
      <c r="I36" s="596"/>
      <c r="J36" s="596"/>
      <c r="K36" s="596"/>
      <c r="L36" s="596"/>
      <c r="M36" s="596"/>
      <c r="N36" s="596"/>
      <c r="O36" s="596"/>
      <c r="P36" s="597"/>
      <c r="Q36" s="595"/>
      <c r="R36" s="596"/>
      <c r="S36" s="596"/>
      <c r="T36" s="596"/>
      <c r="U36" s="596"/>
      <c r="V36" s="596"/>
      <c r="W36" s="596"/>
      <c r="X36" s="597"/>
      <c r="Y36" s="595"/>
      <c r="Z36" s="596"/>
      <c r="AA36" s="596"/>
      <c r="AB36" s="596"/>
      <c r="AC36" s="596"/>
      <c r="AD36" s="596"/>
      <c r="AE36" s="596"/>
      <c r="AF36" s="597"/>
      <c r="AG36" s="595"/>
      <c r="AH36" s="596"/>
      <c r="AI36" s="596"/>
      <c r="AJ36" s="596"/>
      <c r="AK36" s="596"/>
      <c r="AL36" s="596"/>
      <c r="AM36" s="596"/>
      <c r="AN36" s="597"/>
      <c r="AO36" s="599"/>
      <c r="AP36" s="596"/>
      <c r="AQ36" s="596"/>
      <c r="AR36" s="596"/>
      <c r="AS36" s="596"/>
      <c r="AT36" s="596"/>
      <c r="AU36" s="596"/>
      <c r="AV36" s="596"/>
      <c r="AW36" s="597"/>
      <c r="AX36" s="595"/>
      <c r="AY36" s="596"/>
      <c r="AZ36" s="596"/>
      <c r="BA36" s="596"/>
      <c r="BB36" s="596"/>
      <c r="BC36" s="596"/>
      <c r="BD36" s="596"/>
      <c r="BE36" s="596"/>
      <c r="BF36" s="597"/>
      <c r="BG36" s="595"/>
      <c r="BH36" s="596"/>
      <c r="BI36" s="596"/>
      <c r="BJ36" s="596"/>
      <c r="BK36" s="596"/>
      <c r="BL36" s="596"/>
      <c r="BM36" s="596"/>
      <c r="BN36" s="597"/>
      <c r="BO36" s="595"/>
      <c r="BP36" s="596"/>
      <c r="BQ36" s="596"/>
      <c r="BR36" s="596"/>
      <c r="BS36" s="596"/>
      <c r="BT36" s="596"/>
      <c r="BU36" s="596"/>
      <c r="BV36" s="597"/>
      <c r="BW36" s="588">
        <v>5640468.7999999998</v>
      </c>
      <c r="BX36" s="589"/>
      <c r="BY36" s="589"/>
      <c r="BZ36" s="589"/>
      <c r="CA36" s="589"/>
      <c r="CB36" s="589"/>
      <c r="CC36" s="589"/>
      <c r="CD36" s="589"/>
      <c r="CE36" s="590"/>
      <c r="CF36" s="595"/>
      <c r="CG36" s="596"/>
      <c r="CH36" s="596"/>
      <c r="CI36" s="596"/>
      <c r="CJ36" s="596"/>
      <c r="CK36" s="596"/>
      <c r="CL36" s="596"/>
      <c r="CM36" s="597"/>
      <c r="CN36" s="595"/>
      <c r="CO36" s="596"/>
      <c r="CP36" s="596"/>
      <c r="CQ36" s="596"/>
      <c r="CR36" s="596"/>
      <c r="CS36" s="596"/>
      <c r="CT36" s="596"/>
      <c r="CU36" s="597"/>
      <c r="CV36" s="595"/>
      <c r="CW36" s="596"/>
      <c r="CX36" s="596"/>
      <c r="CY36" s="596"/>
      <c r="CZ36" s="596"/>
      <c r="DA36" s="596"/>
      <c r="DB36" s="596"/>
      <c r="DC36" s="596"/>
      <c r="DD36" s="597"/>
      <c r="DE36" s="595"/>
      <c r="DF36" s="596"/>
      <c r="DG36" s="596"/>
      <c r="DH36" s="596"/>
      <c r="DI36" s="596"/>
      <c r="DJ36" s="596"/>
      <c r="DK36" s="596"/>
      <c r="DL36" s="597"/>
      <c r="DM36" s="595"/>
      <c r="DN36" s="596"/>
      <c r="DO36" s="596"/>
      <c r="DP36" s="596"/>
      <c r="DQ36" s="596"/>
      <c r="DR36" s="596"/>
      <c r="DS36" s="596"/>
      <c r="DT36" s="598"/>
    </row>
    <row r="37" spans="1:124" s="166" customFormat="1" ht="47.25" customHeight="1" x14ac:dyDescent="0.2">
      <c r="A37" s="76" t="s">
        <v>1229</v>
      </c>
      <c r="B37" s="76" t="s">
        <v>1229</v>
      </c>
      <c r="C37" s="592"/>
      <c r="D37" s="593"/>
      <c r="E37" s="593"/>
      <c r="F37" s="593"/>
      <c r="G37" s="594"/>
      <c r="H37" s="595"/>
      <c r="I37" s="596"/>
      <c r="J37" s="596"/>
      <c r="K37" s="596"/>
      <c r="L37" s="596"/>
      <c r="M37" s="596"/>
      <c r="N37" s="596"/>
      <c r="O37" s="596"/>
      <c r="P37" s="597"/>
      <c r="Q37" s="595"/>
      <c r="R37" s="596"/>
      <c r="S37" s="596"/>
      <c r="T37" s="596"/>
      <c r="U37" s="596"/>
      <c r="V37" s="596"/>
      <c r="W37" s="596"/>
      <c r="X37" s="597"/>
      <c r="Y37" s="595"/>
      <c r="Z37" s="596"/>
      <c r="AA37" s="596"/>
      <c r="AB37" s="596"/>
      <c r="AC37" s="596"/>
      <c r="AD37" s="596"/>
      <c r="AE37" s="596"/>
      <c r="AF37" s="597"/>
      <c r="AG37" s="595"/>
      <c r="AH37" s="596"/>
      <c r="AI37" s="596"/>
      <c r="AJ37" s="596"/>
      <c r="AK37" s="596"/>
      <c r="AL37" s="596"/>
      <c r="AM37" s="596"/>
      <c r="AN37" s="597"/>
      <c r="AO37" s="599"/>
      <c r="AP37" s="596"/>
      <c r="AQ37" s="596"/>
      <c r="AR37" s="596"/>
      <c r="AS37" s="596"/>
      <c r="AT37" s="596"/>
      <c r="AU37" s="596"/>
      <c r="AV37" s="596"/>
      <c r="AW37" s="597"/>
      <c r="AX37" s="595"/>
      <c r="AY37" s="596"/>
      <c r="AZ37" s="596"/>
      <c r="BA37" s="596"/>
      <c r="BB37" s="596"/>
      <c r="BC37" s="596"/>
      <c r="BD37" s="596"/>
      <c r="BE37" s="596"/>
      <c r="BF37" s="597"/>
      <c r="BG37" s="595"/>
      <c r="BH37" s="596"/>
      <c r="BI37" s="596"/>
      <c r="BJ37" s="596"/>
      <c r="BK37" s="596"/>
      <c r="BL37" s="596"/>
      <c r="BM37" s="596"/>
      <c r="BN37" s="597"/>
      <c r="BO37" s="595"/>
      <c r="BP37" s="596"/>
      <c r="BQ37" s="596"/>
      <c r="BR37" s="596"/>
      <c r="BS37" s="596"/>
      <c r="BT37" s="596"/>
      <c r="BU37" s="596"/>
      <c r="BV37" s="597"/>
      <c r="BW37" s="588">
        <v>1925539.35</v>
      </c>
      <c r="BX37" s="589"/>
      <c r="BY37" s="589"/>
      <c r="BZ37" s="589"/>
      <c r="CA37" s="589"/>
      <c r="CB37" s="589"/>
      <c r="CC37" s="589"/>
      <c r="CD37" s="589"/>
      <c r="CE37" s="590"/>
      <c r="CF37" s="595"/>
      <c r="CG37" s="596"/>
      <c r="CH37" s="596"/>
      <c r="CI37" s="596"/>
      <c r="CJ37" s="596"/>
      <c r="CK37" s="596"/>
      <c r="CL37" s="596"/>
      <c r="CM37" s="597"/>
      <c r="CN37" s="595"/>
      <c r="CO37" s="596"/>
      <c r="CP37" s="596"/>
      <c r="CQ37" s="596"/>
      <c r="CR37" s="596"/>
      <c r="CS37" s="596"/>
      <c r="CT37" s="596"/>
      <c r="CU37" s="597"/>
      <c r="CV37" s="595"/>
      <c r="CW37" s="596"/>
      <c r="CX37" s="596"/>
      <c r="CY37" s="596"/>
      <c r="CZ37" s="596"/>
      <c r="DA37" s="596"/>
      <c r="DB37" s="596"/>
      <c r="DC37" s="596"/>
      <c r="DD37" s="597"/>
      <c r="DE37" s="595"/>
      <c r="DF37" s="596"/>
      <c r="DG37" s="596"/>
      <c r="DH37" s="596"/>
      <c r="DI37" s="596"/>
      <c r="DJ37" s="596"/>
      <c r="DK37" s="596"/>
      <c r="DL37" s="597"/>
      <c r="DM37" s="595"/>
      <c r="DN37" s="596"/>
      <c r="DO37" s="596"/>
      <c r="DP37" s="596"/>
      <c r="DQ37" s="596"/>
      <c r="DR37" s="596"/>
      <c r="DS37" s="596"/>
      <c r="DT37" s="598"/>
    </row>
    <row r="38" spans="1:124" s="166" customFormat="1" ht="28.5" customHeight="1" x14ac:dyDescent="0.2">
      <c r="A38" s="76" t="s">
        <v>1231</v>
      </c>
      <c r="B38" s="76" t="s">
        <v>1231</v>
      </c>
      <c r="C38" s="592"/>
      <c r="D38" s="593"/>
      <c r="E38" s="593"/>
      <c r="F38" s="593"/>
      <c r="G38" s="594"/>
      <c r="H38" s="595"/>
      <c r="I38" s="596"/>
      <c r="J38" s="596"/>
      <c r="K38" s="596"/>
      <c r="L38" s="596"/>
      <c r="M38" s="596"/>
      <c r="N38" s="596"/>
      <c r="O38" s="596"/>
      <c r="P38" s="597"/>
      <c r="Q38" s="595"/>
      <c r="R38" s="596"/>
      <c r="S38" s="596"/>
      <c r="T38" s="596"/>
      <c r="U38" s="596"/>
      <c r="V38" s="596"/>
      <c r="W38" s="596"/>
      <c r="X38" s="597"/>
      <c r="Y38" s="595"/>
      <c r="Z38" s="596"/>
      <c r="AA38" s="596"/>
      <c r="AB38" s="596"/>
      <c r="AC38" s="596"/>
      <c r="AD38" s="596"/>
      <c r="AE38" s="596"/>
      <c r="AF38" s="597"/>
      <c r="AG38" s="595"/>
      <c r="AH38" s="596"/>
      <c r="AI38" s="596"/>
      <c r="AJ38" s="596"/>
      <c r="AK38" s="596"/>
      <c r="AL38" s="596"/>
      <c r="AM38" s="596"/>
      <c r="AN38" s="597"/>
      <c r="AO38" s="599"/>
      <c r="AP38" s="596"/>
      <c r="AQ38" s="596"/>
      <c r="AR38" s="596"/>
      <c r="AS38" s="596"/>
      <c r="AT38" s="596"/>
      <c r="AU38" s="596"/>
      <c r="AV38" s="596"/>
      <c r="AW38" s="597"/>
      <c r="AX38" s="595"/>
      <c r="AY38" s="596"/>
      <c r="AZ38" s="596"/>
      <c r="BA38" s="596"/>
      <c r="BB38" s="596"/>
      <c r="BC38" s="596"/>
      <c r="BD38" s="596"/>
      <c r="BE38" s="596"/>
      <c r="BF38" s="597"/>
      <c r="BG38" s="595"/>
      <c r="BH38" s="596"/>
      <c r="BI38" s="596"/>
      <c r="BJ38" s="596"/>
      <c r="BK38" s="596"/>
      <c r="BL38" s="596"/>
      <c r="BM38" s="596"/>
      <c r="BN38" s="597"/>
      <c r="BO38" s="595"/>
      <c r="BP38" s="596"/>
      <c r="BQ38" s="596"/>
      <c r="BR38" s="596"/>
      <c r="BS38" s="596"/>
      <c r="BT38" s="596"/>
      <c r="BU38" s="596"/>
      <c r="BV38" s="597"/>
      <c r="BW38" s="588">
        <v>1038624.25</v>
      </c>
      <c r="BX38" s="589"/>
      <c r="BY38" s="589"/>
      <c r="BZ38" s="589"/>
      <c r="CA38" s="589"/>
      <c r="CB38" s="589"/>
      <c r="CC38" s="589"/>
      <c r="CD38" s="589"/>
      <c r="CE38" s="590"/>
      <c r="CF38" s="595"/>
      <c r="CG38" s="596"/>
      <c r="CH38" s="596"/>
      <c r="CI38" s="596"/>
      <c r="CJ38" s="596"/>
      <c r="CK38" s="596"/>
      <c r="CL38" s="596"/>
      <c r="CM38" s="597"/>
      <c r="CN38" s="595"/>
      <c r="CO38" s="596"/>
      <c r="CP38" s="596"/>
      <c r="CQ38" s="596"/>
      <c r="CR38" s="596"/>
      <c r="CS38" s="596"/>
      <c r="CT38" s="596"/>
      <c r="CU38" s="597"/>
      <c r="CV38" s="595"/>
      <c r="CW38" s="596"/>
      <c r="CX38" s="596"/>
      <c r="CY38" s="596"/>
      <c r="CZ38" s="596"/>
      <c r="DA38" s="596"/>
      <c r="DB38" s="596"/>
      <c r="DC38" s="596"/>
      <c r="DD38" s="597"/>
      <c r="DE38" s="595"/>
      <c r="DF38" s="596"/>
      <c r="DG38" s="596"/>
      <c r="DH38" s="596"/>
      <c r="DI38" s="596"/>
      <c r="DJ38" s="596"/>
      <c r="DK38" s="596"/>
      <c r="DL38" s="597"/>
      <c r="DM38" s="595"/>
      <c r="DN38" s="596"/>
      <c r="DO38" s="596"/>
      <c r="DP38" s="596"/>
      <c r="DQ38" s="596"/>
      <c r="DR38" s="596"/>
      <c r="DS38" s="596"/>
      <c r="DT38" s="598"/>
    </row>
    <row r="39" spans="1:124" s="166" customFormat="1" ht="47.25" customHeight="1" x14ac:dyDescent="0.2">
      <c r="A39" s="76" t="s">
        <v>1301</v>
      </c>
      <c r="B39" s="76" t="s">
        <v>1301</v>
      </c>
      <c r="C39" s="592"/>
      <c r="D39" s="593"/>
      <c r="E39" s="593"/>
      <c r="F39" s="593"/>
      <c r="G39" s="594"/>
      <c r="H39" s="595"/>
      <c r="I39" s="596"/>
      <c r="J39" s="596"/>
      <c r="K39" s="596"/>
      <c r="L39" s="596"/>
      <c r="M39" s="596"/>
      <c r="N39" s="596"/>
      <c r="O39" s="596"/>
      <c r="P39" s="597"/>
      <c r="Q39" s="595"/>
      <c r="R39" s="596"/>
      <c r="S39" s="596"/>
      <c r="T39" s="596"/>
      <c r="U39" s="596"/>
      <c r="V39" s="596"/>
      <c r="W39" s="596"/>
      <c r="X39" s="597"/>
      <c r="Y39" s="595"/>
      <c r="Z39" s="596"/>
      <c r="AA39" s="596"/>
      <c r="AB39" s="596"/>
      <c r="AC39" s="596"/>
      <c r="AD39" s="596"/>
      <c r="AE39" s="596"/>
      <c r="AF39" s="597"/>
      <c r="AG39" s="595"/>
      <c r="AH39" s="596"/>
      <c r="AI39" s="596"/>
      <c r="AJ39" s="596"/>
      <c r="AK39" s="596"/>
      <c r="AL39" s="596"/>
      <c r="AM39" s="596"/>
      <c r="AN39" s="597"/>
      <c r="AO39" s="599"/>
      <c r="AP39" s="596"/>
      <c r="AQ39" s="596"/>
      <c r="AR39" s="596"/>
      <c r="AS39" s="596"/>
      <c r="AT39" s="596"/>
      <c r="AU39" s="596"/>
      <c r="AV39" s="596"/>
      <c r="AW39" s="597"/>
      <c r="AX39" s="595"/>
      <c r="AY39" s="596"/>
      <c r="AZ39" s="596"/>
      <c r="BA39" s="596"/>
      <c r="BB39" s="596"/>
      <c r="BC39" s="596"/>
      <c r="BD39" s="596"/>
      <c r="BE39" s="596"/>
      <c r="BF39" s="597"/>
      <c r="BG39" s="595"/>
      <c r="BH39" s="596"/>
      <c r="BI39" s="596"/>
      <c r="BJ39" s="596"/>
      <c r="BK39" s="596"/>
      <c r="BL39" s="596"/>
      <c r="BM39" s="596"/>
      <c r="BN39" s="597"/>
      <c r="BO39" s="595"/>
      <c r="BP39" s="596"/>
      <c r="BQ39" s="596"/>
      <c r="BR39" s="596"/>
      <c r="BS39" s="596"/>
      <c r="BT39" s="596"/>
      <c r="BU39" s="596"/>
      <c r="BV39" s="597"/>
      <c r="BW39" s="588">
        <v>377327.91</v>
      </c>
      <c r="BX39" s="589"/>
      <c r="BY39" s="589"/>
      <c r="BZ39" s="589"/>
      <c r="CA39" s="589"/>
      <c r="CB39" s="589"/>
      <c r="CC39" s="589"/>
      <c r="CD39" s="589"/>
      <c r="CE39" s="590"/>
      <c r="CF39" s="595"/>
      <c r="CG39" s="596"/>
      <c r="CH39" s="596"/>
      <c r="CI39" s="596"/>
      <c r="CJ39" s="596"/>
      <c r="CK39" s="596"/>
      <c r="CL39" s="596"/>
      <c r="CM39" s="597"/>
      <c r="CN39" s="595"/>
      <c r="CO39" s="596"/>
      <c r="CP39" s="596"/>
      <c r="CQ39" s="596"/>
      <c r="CR39" s="596"/>
      <c r="CS39" s="596"/>
      <c r="CT39" s="596"/>
      <c r="CU39" s="597"/>
      <c r="CV39" s="595"/>
      <c r="CW39" s="596"/>
      <c r="CX39" s="596"/>
      <c r="CY39" s="596"/>
      <c r="CZ39" s="596"/>
      <c r="DA39" s="596"/>
      <c r="DB39" s="596"/>
      <c r="DC39" s="596"/>
      <c r="DD39" s="597"/>
      <c r="DE39" s="595"/>
      <c r="DF39" s="596"/>
      <c r="DG39" s="596"/>
      <c r="DH39" s="596"/>
      <c r="DI39" s="596"/>
      <c r="DJ39" s="596"/>
      <c r="DK39" s="596"/>
      <c r="DL39" s="597"/>
      <c r="DM39" s="595"/>
      <c r="DN39" s="596"/>
      <c r="DO39" s="596"/>
      <c r="DP39" s="596"/>
      <c r="DQ39" s="596"/>
      <c r="DR39" s="596"/>
      <c r="DS39" s="596"/>
      <c r="DT39" s="598"/>
    </row>
    <row r="40" spans="1:124" s="166" customFormat="1" ht="47.25" customHeight="1" x14ac:dyDescent="0.2">
      <c r="A40" s="76" t="s">
        <v>1302</v>
      </c>
      <c r="B40" s="76" t="s">
        <v>1302</v>
      </c>
      <c r="C40" s="592"/>
      <c r="D40" s="593"/>
      <c r="E40" s="593"/>
      <c r="F40" s="593"/>
      <c r="G40" s="594"/>
      <c r="H40" s="595"/>
      <c r="I40" s="596"/>
      <c r="J40" s="596"/>
      <c r="K40" s="596"/>
      <c r="L40" s="596"/>
      <c r="M40" s="596"/>
      <c r="N40" s="596"/>
      <c r="O40" s="596"/>
      <c r="P40" s="597"/>
      <c r="Q40" s="595"/>
      <c r="R40" s="596"/>
      <c r="S40" s="596"/>
      <c r="T40" s="596"/>
      <c r="U40" s="596"/>
      <c r="V40" s="596"/>
      <c r="W40" s="596"/>
      <c r="X40" s="597"/>
      <c r="Y40" s="595"/>
      <c r="Z40" s="596"/>
      <c r="AA40" s="596"/>
      <c r="AB40" s="596"/>
      <c r="AC40" s="596"/>
      <c r="AD40" s="596"/>
      <c r="AE40" s="596"/>
      <c r="AF40" s="597"/>
      <c r="AG40" s="595"/>
      <c r="AH40" s="596"/>
      <c r="AI40" s="596"/>
      <c r="AJ40" s="596"/>
      <c r="AK40" s="596"/>
      <c r="AL40" s="596"/>
      <c r="AM40" s="596"/>
      <c r="AN40" s="597"/>
      <c r="AO40" s="599"/>
      <c r="AP40" s="596"/>
      <c r="AQ40" s="596"/>
      <c r="AR40" s="596"/>
      <c r="AS40" s="596"/>
      <c r="AT40" s="596"/>
      <c r="AU40" s="596"/>
      <c r="AV40" s="596"/>
      <c r="AW40" s="597"/>
      <c r="AX40" s="595"/>
      <c r="AY40" s="596"/>
      <c r="AZ40" s="596"/>
      <c r="BA40" s="596"/>
      <c r="BB40" s="596"/>
      <c r="BC40" s="596"/>
      <c r="BD40" s="596"/>
      <c r="BE40" s="596"/>
      <c r="BF40" s="597"/>
      <c r="BG40" s="595"/>
      <c r="BH40" s="596"/>
      <c r="BI40" s="596"/>
      <c r="BJ40" s="596"/>
      <c r="BK40" s="596"/>
      <c r="BL40" s="596"/>
      <c r="BM40" s="596"/>
      <c r="BN40" s="597"/>
      <c r="BO40" s="595"/>
      <c r="BP40" s="596"/>
      <c r="BQ40" s="596"/>
      <c r="BR40" s="596"/>
      <c r="BS40" s="596"/>
      <c r="BT40" s="596"/>
      <c r="BU40" s="596"/>
      <c r="BV40" s="597"/>
      <c r="BW40" s="588">
        <v>1011394.4</v>
      </c>
      <c r="BX40" s="589"/>
      <c r="BY40" s="589"/>
      <c r="BZ40" s="589"/>
      <c r="CA40" s="589"/>
      <c r="CB40" s="589"/>
      <c r="CC40" s="589"/>
      <c r="CD40" s="589"/>
      <c r="CE40" s="590"/>
      <c r="CF40" s="595"/>
      <c r="CG40" s="596"/>
      <c r="CH40" s="596"/>
      <c r="CI40" s="596"/>
      <c r="CJ40" s="596"/>
      <c r="CK40" s="596"/>
      <c r="CL40" s="596"/>
      <c r="CM40" s="597"/>
      <c r="CN40" s="595"/>
      <c r="CO40" s="596"/>
      <c r="CP40" s="596"/>
      <c r="CQ40" s="596"/>
      <c r="CR40" s="596"/>
      <c r="CS40" s="596"/>
      <c r="CT40" s="596"/>
      <c r="CU40" s="597"/>
      <c r="CV40" s="595"/>
      <c r="CW40" s="596"/>
      <c r="CX40" s="596"/>
      <c r="CY40" s="596"/>
      <c r="CZ40" s="596"/>
      <c r="DA40" s="596"/>
      <c r="DB40" s="596"/>
      <c r="DC40" s="596"/>
      <c r="DD40" s="597"/>
      <c r="DE40" s="595"/>
      <c r="DF40" s="596"/>
      <c r="DG40" s="596"/>
      <c r="DH40" s="596"/>
      <c r="DI40" s="596"/>
      <c r="DJ40" s="596"/>
      <c r="DK40" s="596"/>
      <c r="DL40" s="597"/>
      <c r="DM40" s="595"/>
      <c r="DN40" s="596"/>
      <c r="DO40" s="596"/>
      <c r="DP40" s="596"/>
      <c r="DQ40" s="596"/>
      <c r="DR40" s="596"/>
      <c r="DS40" s="596"/>
      <c r="DT40" s="598"/>
    </row>
    <row r="41" spans="1:124" s="166" customFormat="1" ht="47.25" customHeight="1" x14ac:dyDescent="0.2">
      <c r="A41" s="76" t="s">
        <v>1303</v>
      </c>
      <c r="B41" s="76" t="s">
        <v>1303</v>
      </c>
      <c r="C41" s="592"/>
      <c r="D41" s="593"/>
      <c r="E41" s="593"/>
      <c r="F41" s="593"/>
      <c r="G41" s="594"/>
      <c r="H41" s="595"/>
      <c r="I41" s="596"/>
      <c r="J41" s="596"/>
      <c r="K41" s="596"/>
      <c r="L41" s="596"/>
      <c r="M41" s="596"/>
      <c r="N41" s="596"/>
      <c r="O41" s="596"/>
      <c r="P41" s="597"/>
      <c r="Q41" s="595"/>
      <c r="R41" s="596"/>
      <c r="S41" s="596"/>
      <c r="T41" s="596"/>
      <c r="U41" s="596"/>
      <c r="V41" s="596"/>
      <c r="W41" s="596"/>
      <c r="X41" s="597"/>
      <c r="Y41" s="595"/>
      <c r="Z41" s="596"/>
      <c r="AA41" s="596"/>
      <c r="AB41" s="596"/>
      <c r="AC41" s="596"/>
      <c r="AD41" s="596"/>
      <c r="AE41" s="596"/>
      <c r="AF41" s="597"/>
      <c r="AG41" s="595"/>
      <c r="AH41" s="596"/>
      <c r="AI41" s="596"/>
      <c r="AJ41" s="596"/>
      <c r="AK41" s="596"/>
      <c r="AL41" s="596"/>
      <c r="AM41" s="596"/>
      <c r="AN41" s="597"/>
      <c r="AO41" s="599"/>
      <c r="AP41" s="596"/>
      <c r="AQ41" s="596"/>
      <c r="AR41" s="596"/>
      <c r="AS41" s="596"/>
      <c r="AT41" s="596"/>
      <c r="AU41" s="596"/>
      <c r="AV41" s="596"/>
      <c r="AW41" s="597"/>
      <c r="AX41" s="595"/>
      <c r="AY41" s="596"/>
      <c r="AZ41" s="596"/>
      <c r="BA41" s="596"/>
      <c r="BB41" s="596"/>
      <c r="BC41" s="596"/>
      <c r="BD41" s="596"/>
      <c r="BE41" s="596"/>
      <c r="BF41" s="597"/>
      <c r="BG41" s="595"/>
      <c r="BH41" s="596"/>
      <c r="BI41" s="596"/>
      <c r="BJ41" s="596"/>
      <c r="BK41" s="596"/>
      <c r="BL41" s="596"/>
      <c r="BM41" s="596"/>
      <c r="BN41" s="597"/>
      <c r="BO41" s="595"/>
      <c r="BP41" s="596"/>
      <c r="BQ41" s="596"/>
      <c r="BR41" s="596"/>
      <c r="BS41" s="596"/>
      <c r="BT41" s="596"/>
      <c r="BU41" s="596"/>
      <c r="BV41" s="597"/>
      <c r="BW41" s="588">
        <v>194498.92</v>
      </c>
      <c r="BX41" s="589"/>
      <c r="BY41" s="589"/>
      <c r="BZ41" s="589"/>
      <c r="CA41" s="589"/>
      <c r="CB41" s="589"/>
      <c r="CC41" s="589"/>
      <c r="CD41" s="589"/>
      <c r="CE41" s="590"/>
      <c r="CF41" s="595"/>
      <c r="CG41" s="596"/>
      <c r="CH41" s="596"/>
      <c r="CI41" s="596"/>
      <c r="CJ41" s="596"/>
      <c r="CK41" s="596"/>
      <c r="CL41" s="596"/>
      <c r="CM41" s="597"/>
      <c r="CN41" s="595"/>
      <c r="CO41" s="596"/>
      <c r="CP41" s="596"/>
      <c r="CQ41" s="596"/>
      <c r="CR41" s="596"/>
      <c r="CS41" s="596"/>
      <c r="CT41" s="596"/>
      <c r="CU41" s="597"/>
      <c r="CV41" s="595"/>
      <c r="CW41" s="596"/>
      <c r="CX41" s="596"/>
      <c r="CY41" s="596"/>
      <c r="CZ41" s="596"/>
      <c r="DA41" s="596"/>
      <c r="DB41" s="596"/>
      <c r="DC41" s="596"/>
      <c r="DD41" s="597"/>
      <c r="DE41" s="595"/>
      <c r="DF41" s="596"/>
      <c r="DG41" s="596"/>
      <c r="DH41" s="596"/>
      <c r="DI41" s="596"/>
      <c r="DJ41" s="596"/>
      <c r="DK41" s="596"/>
      <c r="DL41" s="597"/>
      <c r="DM41" s="595"/>
      <c r="DN41" s="596"/>
      <c r="DO41" s="596"/>
      <c r="DP41" s="596"/>
      <c r="DQ41" s="596"/>
      <c r="DR41" s="596"/>
      <c r="DS41" s="596"/>
      <c r="DT41" s="598"/>
    </row>
    <row r="42" spans="1:124" s="166" customFormat="1" ht="47.25" customHeight="1" x14ac:dyDescent="0.2">
      <c r="A42" s="76" t="s">
        <v>1304</v>
      </c>
      <c r="B42" s="76" t="s">
        <v>1304</v>
      </c>
      <c r="C42" s="592"/>
      <c r="D42" s="593"/>
      <c r="E42" s="593"/>
      <c r="F42" s="593"/>
      <c r="G42" s="594"/>
      <c r="H42" s="595"/>
      <c r="I42" s="596"/>
      <c r="J42" s="596"/>
      <c r="K42" s="596"/>
      <c r="L42" s="596"/>
      <c r="M42" s="596"/>
      <c r="N42" s="596"/>
      <c r="O42" s="596"/>
      <c r="P42" s="597"/>
      <c r="Q42" s="595"/>
      <c r="R42" s="596"/>
      <c r="S42" s="596"/>
      <c r="T42" s="596"/>
      <c r="U42" s="596"/>
      <c r="V42" s="596"/>
      <c r="W42" s="596"/>
      <c r="X42" s="597"/>
      <c r="Y42" s="595"/>
      <c r="Z42" s="596"/>
      <c r="AA42" s="596"/>
      <c r="AB42" s="596"/>
      <c r="AC42" s="596"/>
      <c r="AD42" s="596"/>
      <c r="AE42" s="596"/>
      <c r="AF42" s="597"/>
      <c r="AG42" s="595"/>
      <c r="AH42" s="596"/>
      <c r="AI42" s="596"/>
      <c r="AJ42" s="596"/>
      <c r="AK42" s="596"/>
      <c r="AL42" s="596"/>
      <c r="AM42" s="596"/>
      <c r="AN42" s="597"/>
      <c r="AO42" s="599"/>
      <c r="AP42" s="596"/>
      <c r="AQ42" s="596"/>
      <c r="AR42" s="596"/>
      <c r="AS42" s="596"/>
      <c r="AT42" s="596"/>
      <c r="AU42" s="596"/>
      <c r="AV42" s="596"/>
      <c r="AW42" s="597"/>
      <c r="AX42" s="595"/>
      <c r="AY42" s="596"/>
      <c r="AZ42" s="596"/>
      <c r="BA42" s="596"/>
      <c r="BB42" s="596"/>
      <c r="BC42" s="596"/>
      <c r="BD42" s="596"/>
      <c r="BE42" s="596"/>
      <c r="BF42" s="597"/>
      <c r="BG42" s="595"/>
      <c r="BH42" s="596"/>
      <c r="BI42" s="596"/>
      <c r="BJ42" s="596"/>
      <c r="BK42" s="596"/>
      <c r="BL42" s="596"/>
      <c r="BM42" s="596"/>
      <c r="BN42" s="597"/>
      <c r="BO42" s="595"/>
      <c r="BP42" s="596"/>
      <c r="BQ42" s="596"/>
      <c r="BR42" s="596"/>
      <c r="BS42" s="596"/>
      <c r="BT42" s="596"/>
      <c r="BU42" s="596"/>
      <c r="BV42" s="597"/>
      <c r="BW42" s="588">
        <v>462907.44</v>
      </c>
      <c r="BX42" s="589"/>
      <c r="BY42" s="589"/>
      <c r="BZ42" s="589"/>
      <c r="CA42" s="589"/>
      <c r="CB42" s="589"/>
      <c r="CC42" s="589"/>
      <c r="CD42" s="589"/>
      <c r="CE42" s="590"/>
      <c r="CF42" s="595"/>
      <c r="CG42" s="596"/>
      <c r="CH42" s="596"/>
      <c r="CI42" s="596"/>
      <c r="CJ42" s="596"/>
      <c r="CK42" s="596"/>
      <c r="CL42" s="596"/>
      <c r="CM42" s="597"/>
      <c r="CN42" s="595"/>
      <c r="CO42" s="596"/>
      <c r="CP42" s="596"/>
      <c r="CQ42" s="596"/>
      <c r="CR42" s="596"/>
      <c r="CS42" s="596"/>
      <c r="CT42" s="596"/>
      <c r="CU42" s="597"/>
      <c r="CV42" s="595"/>
      <c r="CW42" s="596"/>
      <c r="CX42" s="596"/>
      <c r="CY42" s="596"/>
      <c r="CZ42" s="596"/>
      <c r="DA42" s="596"/>
      <c r="DB42" s="596"/>
      <c r="DC42" s="596"/>
      <c r="DD42" s="597"/>
      <c r="DE42" s="595"/>
      <c r="DF42" s="596"/>
      <c r="DG42" s="596"/>
      <c r="DH42" s="596"/>
      <c r="DI42" s="596"/>
      <c r="DJ42" s="596"/>
      <c r="DK42" s="596"/>
      <c r="DL42" s="597"/>
      <c r="DM42" s="595"/>
      <c r="DN42" s="596"/>
      <c r="DO42" s="596"/>
      <c r="DP42" s="596"/>
      <c r="DQ42" s="596"/>
      <c r="DR42" s="596"/>
      <c r="DS42" s="596"/>
      <c r="DT42" s="598"/>
    </row>
    <row r="43" spans="1:124" s="166" customFormat="1" ht="47.25" customHeight="1" x14ac:dyDescent="0.2">
      <c r="A43" s="76" t="s">
        <v>1232</v>
      </c>
      <c r="B43" s="76" t="s">
        <v>1232</v>
      </c>
      <c r="C43" s="592"/>
      <c r="D43" s="593"/>
      <c r="E43" s="593"/>
      <c r="F43" s="593"/>
      <c r="G43" s="594"/>
      <c r="H43" s="595"/>
      <c r="I43" s="596"/>
      <c r="J43" s="596"/>
      <c r="K43" s="596"/>
      <c r="L43" s="596"/>
      <c r="M43" s="596"/>
      <c r="N43" s="596"/>
      <c r="O43" s="596"/>
      <c r="P43" s="597"/>
      <c r="Q43" s="595"/>
      <c r="R43" s="596"/>
      <c r="S43" s="596"/>
      <c r="T43" s="596"/>
      <c r="U43" s="596"/>
      <c r="V43" s="596"/>
      <c r="W43" s="596"/>
      <c r="X43" s="597"/>
      <c r="Y43" s="595"/>
      <c r="Z43" s="596"/>
      <c r="AA43" s="596"/>
      <c r="AB43" s="596"/>
      <c r="AC43" s="596"/>
      <c r="AD43" s="596"/>
      <c r="AE43" s="596"/>
      <c r="AF43" s="597"/>
      <c r="AG43" s="595"/>
      <c r="AH43" s="596"/>
      <c r="AI43" s="596"/>
      <c r="AJ43" s="596"/>
      <c r="AK43" s="596"/>
      <c r="AL43" s="596"/>
      <c r="AM43" s="596"/>
      <c r="AN43" s="597"/>
      <c r="AO43" s="599"/>
      <c r="AP43" s="596"/>
      <c r="AQ43" s="596"/>
      <c r="AR43" s="596"/>
      <c r="AS43" s="596"/>
      <c r="AT43" s="596"/>
      <c r="AU43" s="596"/>
      <c r="AV43" s="596"/>
      <c r="AW43" s="597"/>
      <c r="AX43" s="595"/>
      <c r="AY43" s="596"/>
      <c r="AZ43" s="596"/>
      <c r="BA43" s="596"/>
      <c r="BB43" s="596"/>
      <c r="BC43" s="596"/>
      <c r="BD43" s="596"/>
      <c r="BE43" s="596"/>
      <c r="BF43" s="597"/>
      <c r="BG43" s="595"/>
      <c r="BH43" s="596"/>
      <c r="BI43" s="596"/>
      <c r="BJ43" s="596"/>
      <c r="BK43" s="596"/>
      <c r="BL43" s="596"/>
      <c r="BM43" s="596"/>
      <c r="BN43" s="597"/>
      <c r="BO43" s="595"/>
      <c r="BP43" s="596"/>
      <c r="BQ43" s="596"/>
      <c r="BR43" s="596"/>
      <c r="BS43" s="596"/>
      <c r="BT43" s="596"/>
      <c r="BU43" s="596"/>
      <c r="BV43" s="597"/>
      <c r="BW43" s="588">
        <v>58349.68</v>
      </c>
      <c r="BX43" s="589"/>
      <c r="BY43" s="589"/>
      <c r="BZ43" s="589"/>
      <c r="CA43" s="589"/>
      <c r="CB43" s="589"/>
      <c r="CC43" s="589"/>
      <c r="CD43" s="589"/>
      <c r="CE43" s="590"/>
      <c r="CF43" s="595"/>
      <c r="CG43" s="596"/>
      <c r="CH43" s="596"/>
      <c r="CI43" s="596"/>
      <c r="CJ43" s="596"/>
      <c r="CK43" s="596"/>
      <c r="CL43" s="596"/>
      <c r="CM43" s="597"/>
      <c r="CN43" s="595"/>
      <c r="CO43" s="596"/>
      <c r="CP43" s="596"/>
      <c r="CQ43" s="596"/>
      <c r="CR43" s="596"/>
      <c r="CS43" s="596"/>
      <c r="CT43" s="596"/>
      <c r="CU43" s="597"/>
      <c r="CV43" s="595">
        <v>3260</v>
      </c>
      <c r="CW43" s="596"/>
      <c r="CX43" s="596"/>
      <c r="CY43" s="596"/>
      <c r="CZ43" s="596"/>
      <c r="DA43" s="596"/>
      <c r="DB43" s="596"/>
      <c r="DC43" s="596"/>
      <c r="DD43" s="597"/>
      <c r="DE43" s="595"/>
      <c r="DF43" s="596"/>
      <c r="DG43" s="596"/>
      <c r="DH43" s="596"/>
      <c r="DI43" s="596"/>
      <c r="DJ43" s="596"/>
      <c r="DK43" s="596"/>
      <c r="DL43" s="597"/>
      <c r="DM43" s="595"/>
      <c r="DN43" s="596"/>
      <c r="DO43" s="596"/>
      <c r="DP43" s="596"/>
      <c r="DQ43" s="596"/>
      <c r="DR43" s="596"/>
      <c r="DS43" s="596"/>
      <c r="DT43" s="598"/>
    </row>
    <row r="44" spans="1:124" s="166" customFormat="1" ht="47.25" customHeight="1" x14ac:dyDescent="0.2">
      <c r="A44" s="76" t="s">
        <v>1360</v>
      </c>
      <c r="B44" s="76" t="s">
        <v>1305</v>
      </c>
      <c r="C44" s="592"/>
      <c r="D44" s="593"/>
      <c r="E44" s="593"/>
      <c r="F44" s="593"/>
      <c r="G44" s="594"/>
      <c r="H44" s="595"/>
      <c r="I44" s="596"/>
      <c r="J44" s="596"/>
      <c r="K44" s="596"/>
      <c r="L44" s="596"/>
      <c r="M44" s="596"/>
      <c r="N44" s="596"/>
      <c r="O44" s="596"/>
      <c r="P44" s="597"/>
      <c r="Q44" s="595"/>
      <c r="R44" s="596"/>
      <c r="S44" s="596"/>
      <c r="T44" s="596"/>
      <c r="U44" s="596"/>
      <c r="V44" s="596"/>
      <c r="W44" s="596"/>
      <c r="X44" s="597"/>
      <c r="Y44" s="595"/>
      <c r="Z44" s="596"/>
      <c r="AA44" s="596"/>
      <c r="AB44" s="596"/>
      <c r="AC44" s="596"/>
      <c r="AD44" s="596"/>
      <c r="AE44" s="596"/>
      <c r="AF44" s="597"/>
      <c r="AG44" s="595"/>
      <c r="AH44" s="596"/>
      <c r="AI44" s="596"/>
      <c r="AJ44" s="596"/>
      <c r="AK44" s="596"/>
      <c r="AL44" s="596"/>
      <c r="AM44" s="596"/>
      <c r="AN44" s="597"/>
      <c r="AO44" s="599"/>
      <c r="AP44" s="596"/>
      <c r="AQ44" s="596"/>
      <c r="AR44" s="596"/>
      <c r="AS44" s="596"/>
      <c r="AT44" s="596"/>
      <c r="AU44" s="596"/>
      <c r="AV44" s="596"/>
      <c r="AW44" s="597"/>
      <c r="AX44" s="595"/>
      <c r="AY44" s="596"/>
      <c r="AZ44" s="596"/>
      <c r="BA44" s="596"/>
      <c r="BB44" s="596"/>
      <c r="BC44" s="596"/>
      <c r="BD44" s="596"/>
      <c r="BE44" s="596"/>
      <c r="BF44" s="597"/>
      <c r="BG44" s="595"/>
      <c r="BH44" s="596"/>
      <c r="BI44" s="596"/>
      <c r="BJ44" s="596"/>
      <c r="BK44" s="596"/>
      <c r="BL44" s="596"/>
      <c r="BM44" s="596"/>
      <c r="BN44" s="597"/>
      <c r="BO44" s="595"/>
      <c r="BP44" s="596"/>
      <c r="BQ44" s="596"/>
      <c r="BR44" s="596"/>
      <c r="BS44" s="596"/>
      <c r="BT44" s="596"/>
      <c r="BU44" s="596"/>
      <c r="BV44" s="597"/>
      <c r="BW44" s="588">
        <v>10071154.279999999</v>
      </c>
      <c r="BX44" s="589"/>
      <c r="BY44" s="589"/>
      <c r="BZ44" s="589"/>
      <c r="CA44" s="589"/>
      <c r="CB44" s="589"/>
      <c r="CC44" s="589"/>
      <c r="CD44" s="589"/>
      <c r="CE44" s="590"/>
      <c r="CF44" s="595"/>
      <c r="CG44" s="596"/>
      <c r="CH44" s="596"/>
      <c r="CI44" s="596"/>
      <c r="CJ44" s="596"/>
      <c r="CK44" s="596"/>
      <c r="CL44" s="596"/>
      <c r="CM44" s="597"/>
      <c r="CN44" s="595"/>
      <c r="CO44" s="596"/>
      <c r="CP44" s="596"/>
      <c r="CQ44" s="596"/>
      <c r="CR44" s="596"/>
      <c r="CS44" s="596"/>
      <c r="CT44" s="596"/>
      <c r="CU44" s="597"/>
      <c r="CV44" s="595"/>
      <c r="CW44" s="596"/>
      <c r="CX44" s="596"/>
      <c r="CY44" s="596"/>
      <c r="CZ44" s="596"/>
      <c r="DA44" s="596"/>
      <c r="DB44" s="596"/>
      <c r="DC44" s="596"/>
      <c r="DD44" s="597"/>
      <c r="DE44" s="595"/>
      <c r="DF44" s="596"/>
      <c r="DG44" s="596"/>
      <c r="DH44" s="596"/>
      <c r="DI44" s="596"/>
      <c r="DJ44" s="596"/>
      <c r="DK44" s="596"/>
      <c r="DL44" s="597"/>
      <c r="DM44" s="595"/>
      <c r="DN44" s="596"/>
      <c r="DO44" s="596"/>
      <c r="DP44" s="596"/>
      <c r="DQ44" s="596"/>
      <c r="DR44" s="596"/>
      <c r="DS44" s="596"/>
      <c r="DT44" s="598"/>
    </row>
    <row r="45" spans="1:124" s="166" customFormat="1" ht="47.25" customHeight="1" x14ac:dyDescent="0.2">
      <c r="A45" s="76" t="s">
        <v>1233</v>
      </c>
      <c r="B45" s="76" t="s">
        <v>1233</v>
      </c>
      <c r="C45" s="592"/>
      <c r="D45" s="593"/>
      <c r="E45" s="593"/>
      <c r="F45" s="593"/>
      <c r="G45" s="594"/>
      <c r="H45" s="595"/>
      <c r="I45" s="596"/>
      <c r="J45" s="596"/>
      <c r="K45" s="596"/>
      <c r="L45" s="596"/>
      <c r="M45" s="596"/>
      <c r="N45" s="596"/>
      <c r="O45" s="596"/>
      <c r="P45" s="597"/>
      <c r="Q45" s="595"/>
      <c r="R45" s="596"/>
      <c r="S45" s="596"/>
      <c r="T45" s="596"/>
      <c r="U45" s="596"/>
      <c r="V45" s="596"/>
      <c r="W45" s="596"/>
      <c r="X45" s="597"/>
      <c r="Y45" s="595"/>
      <c r="Z45" s="596"/>
      <c r="AA45" s="596"/>
      <c r="AB45" s="596"/>
      <c r="AC45" s="596"/>
      <c r="AD45" s="596"/>
      <c r="AE45" s="596"/>
      <c r="AF45" s="597"/>
      <c r="AG45" s="595"/>
      <c r="AH45" s="596"/>
      <c r="AI45" s="596"/>
      <c r="AJ45" s="596"/>
      <c r="AK45" s="596"/>
      <c r="AL45" s="596"/>
      <c r="AM45" s="596"/>
      <c r="AN45" s="597"/>
      <c r="AO45" s="599"/>
      <c r="AP45" s="596"/>
      <c r="AQ45" s="596"/>
      <c r="AR45" s="596"/>
      <c r="AS45" s="596"/>
      <c r="AT45" s="596"/>
      <c r="AU45" s="596"/>
      <c r="AV45" s="596"/>
      <c r="AW45" s="597"/>
      <c r="AX45" s="595"/>
      <c r="AY45" s="596"/>
      <c r="AZ45" s="596"/>
      <c r="BA45" s="596"/>
      <c r="BB45" s="596"/>
      <c r="BC45" s="596"/>
      <c r="BD45" s="596"/>
      <c r="BE45" s="596"/>
      <c r="BF45" s="597"/>
      <c r="BG45" s="595"/>
      <c r="BH45" s="596"/>
      <c r="BI45" s="596"/>
      <c r="BJ45" s="596"/>
      <c r="BK45" s="596"/>
      <c r="BL45" s="596"/>
      <c r="BM45" s="596"/>
      <c r="BN45" s="597"/>
      <c r="BO45" s="595"/>
      <c r="BP45" s="596"/>
      <c r="BQ45" s="596"/>
      <c r="BR45" s="596"/>
      <c r="BS45" s="596"/>
      <c r="BT45" s="596"/>
      <c r="BU45" s="596"/>
      <c r="BV45" s="597"/>
      <c r="BW45" s="588">
        <v>435677.59</v>
      </c>
      <c r="BX45" s="589"/>
      <c r="BY45" s="589"/>
      <c r="BZ45" s="589"/>
      <c r="CA45" s="589"/>
      <c r="CB45" s="589"/>
      <c r="CC45" s="589"/>
      <c r="CD45" s="589"/>
      <c r="CE45" s="590"/>
      <c r="CF45" s="595"/>
      <c r="CG45" s="596"/>
      <c r="CH45" s="596"/>
      <c r="CI45" s="596"/>
      <c r="CJ45" s="596"/>
      <c r="CK45" s="596"/>
      <c r="CL45" s="596"/>
      <c r="CM45" s="597"/>
      <c r="CN45" s="595"/>
      <c r="CO45" s="596"/>
      <c r="CP45" s="596"/>
      <c r="CQ45" s="596"/>
      <c r="CR45" s="596"/>
      <c r="CS45" s="596"/>
      <c r="CT45" s="596"/>
      <c r="CU45" s="597"/>
      <c r="CV45" s="595"/>
      <c r="CW45" s="596"/>
      <c r="CX45" s="596"/>
      <c r="CY45" s="596"/>
      <c r="CZ45" s="596"/>
      <c r="DA45" s="596"/>
      <c r="DB45" s="596"/>
      <c r="DC45" s="596"/>
      <c r="DD45" s="597"/>
      <c r="DE45" s="595"/>
      <c r="DF45" s="596"/>
      <c r="DG45" s="596"/>
      <c r="DH45" s="596"/>
      <c r="DI45" s="596"/>
      <c r="DJ45" s="596"/>
      <c r="DK45" s="596"/>
      <c r="DL45" s="597"/>
      <c r="DM45" s="595"/>
      <c r="DN45" s="596"/>
      <c r="DO45" s="596"/>
      <c r="DP45" s="596"/>
      <c r="DQ45" s="596"/>
      <c r="DR45" s="596"/>
      <c r="DS45" s="596"/>
      <c r="DT45" s="598"/>
    </row>
    <row r="46" spans="1:124" s="166" customFormat="1" ht="12.75" x14ac:dyDescent="0.2">
      <c r="A46" s="559" t="s">
        <v>419</v>
      </c>
      <c r="B46" s="560"/>
      <c r="C46" s="570" t="s">
        <v>174</v>
      </c>
      <c r="D46" s="571"/>
      <c r="E46" s="571"/>
      <c r="F46" s="571"/>
      <c r="G46" s="572"/>
      <c r="H46" s="580"/>
      <c r="I46" s="581"/>
      <c r="J46" s="581"/>
      <c r="K46" s="581"/>
      <c r="L46" s="581"/>
      <c r="M46" s="581"/>
      <c r="N46" s="581"/>
      <c r="O46" s="581"/>
      <c r="P46" s="586"/>
      <c r="Q46" s="580"/>
      <c r="R46" s="581"/>
      <c r="S46" s="581"/>
      <c r="T46" s="581"/>
      <c r="U46" s="581"/>
      <c r="V46" s="581"/>
      <c r="W46" s="581"/>
      <c r="X46" s="586"/>
      <c r="Y46" s="580"/>
      <c r="Z46" s="581"/>
      <c r="AA46" s="581"/>
      <c r="AB46" s="581"/>
      <c r="AC46" s="581"/>
      <c r="AD46" s="581"/>
      <c r="AE46" s="581"/>
      <c r="AF46" s="586"/>
      <c r="AG46" s="580"/>
      <c r="AH46" s="581"/>
      <c r="AI46" s="581"/>
      <c r="AJ46" s="581"/>
      <c r="AK46" s="581"/>
      <c r="AL46" s="581"/>
      <c r="AM46" s="581"/>
      <c r="AN46" s="586"/>
      <c r="AO46" s="580"/>
      <c r="AP46" s="581"/>
      <c r="AQ46" s="581"/>
      <c r="AR46" s="581"/>
      <c r="AS46" s="581"/>
      <c r="AT46" s="581"/>
      <c r="AU46" s="581"/>
      <c r="AV46" s="581"/>
      <c r="AW46" s="586"/>
      <c r="AX46" s="580"/>
      <c r="AY46" s="581"/>
      <c r="AZ46" s="581"/>
      <c r="BA46" s="581"/>
      <c r="BB46" s="581"/>
      <c r="BC46" s="581"/>
      <c r="BD46" s="581"/>
      <c r="BE46" s="581"/>
      <c r="BF46" s="586"/>
      <c r="BG46" s="580"/>
      <c r="BH46" s="581"/>
      <c r="BI46" s="581"/>
      <c r="BJ46" s="581"/>
      <c r="BK46" s="581"/>
      <c r="BL46" s="581"/>
      <c r="BM46" s="581"/>
      <c r="BN46" s="586"/>
      <c r="BO46" s="580"/>
      <c r="BP46" s="581"/>
      <c r="BQ46" s="581"/>
      <c r="BR46" s="581"/>
      <c r="BS46" s="581"/>
      <c r="BT46" s="581"/>
      <c r="BU46" s="581"/>
      <c r="BV46" s="586"/>
      <c r="BW46" s="580"/>
      <c r="BX46" s="581"/>
      <c r="BY46" s="581"/>
      <c r="BZ46" s="581"/>
      <c r="CA46" s="581"/>
      <c r="CB46" s="581"/>
      <c r="CC46" s="581"/>
      <c r="CD46" s="581"/>
      <c r="CE46" s="586"/>
      <c r="CF46" s="580"/>
      <c r="CG46" s="581"/>
      <c r="CH46" s="581"/>
      <c r="CI46" s="581"/>
      <c r="CJ46" s="581"/>
      <c r="CK46" s="581"/>
      <c r="CL46" s="581"/>
      <c r="CM46" s="586"/>
      <c r="CN46" s="580"/>
      <c r="CO46" s="581"/>
      <c r="CP46" s="581"/>
      <c r="CQ46" s="581"/>
      <c r="CR46" s="581"/>
      <c r="CS46" s="581"/>
      <c r="CT46" s="581"/>
      <c r="CU46" s="586"/>
      <c r="CV46" s="580"/>
      <c r="CW46" s="581"/>
      <c r="CX46" s="581"/>
      <c r="CY46" s="581"/>
      <c r="CZ46" s="581"/>
      <c r="DA46" s="581"/>
      <c r="DB46" s="581"/>
      <c r="DC46" s="581"/>
      <c r="DD46" s="586"/>
      <c r="DE46" s="580"/>
      <c r="DF46" s="581"/>
      <c r="DG46" s="581"/>
      <c r="DH46" s="581"/>
      <c r="DI46" s="581"/>
      <c r="DJ46" s="581"/>
      <c r="DK46" s="581"/>
      <c r="DL46" s="586"/>
      <c r="DM46" s="580"/>
      <c r="DN46" s="581"/>
      <c r="DO46" s="581"/>
      <c r="DP46" s="581"/>
      <c r="DQ46" s="581"/>
      <c r="DR46" s="581"/>
      <c r="DS46" s="581"/>
      <c r="DT46" s="582"/>
    </row>
    <row r="47" spans="1:124" s="166" customFormat="1" ht="12.75" x14ac:dyDescent="0.2">
      <c r="A47" s="557" t="s">
        <v>420</v>
      </c>
      <c r="B47" s="558"/>
      <c r="C47" s="573"/>
      <c r="D47" s="551"/>
      <c r="E47" s="551"/>
      <c r="F47" s="551"/>
      <c r="G47" s="574"/>
      <c r="H47" s="583"/>
      <c r="I47" s="584"/>
      <c r="J47" s="584"/>
      <c r="K47" s="584"/>
      <c r="L47" s="584"/>
      <c r="M47" s="584"/>
      <c r="N47" s="584"/>
      <c r="O47" s="584"/>
      <c r="P47" s="587"/>
      <c r="Q47" s="583"/>
      <c r="R47" s="584"/>
      <c r="S47" s="584"/>
      <c r="T47" s="584"/>
      <c r="U47" s="584"/>
      <c r="V47" s="584"/>
      <c r="W47" s="584"/>
      <c r="X47" s="587"/>
      <c r="Y47" s="583"/>
      <c r="Z47" s="584"/>
      <c r="AA47" s="584"/>
      <c r="AB47" s="584"/>
      <c r="AC47" s="584"/>
      <c r="AD47" s="584"/>
      <c r="AE47" s="584"/>
      <c r="AF47" s="587"/>
      <c r="AG47" s="583"/>
      <c r="AH47" s="584"/>
      <c r="AI47" s="584"/>
      <c r="AJ47" s="584"/>
      <c r="AK47" s="584"/>
      <c r="AL47" s="584"/>
      <c r="AM47" s="584"/>
      <c r="AN47" s="587"/>
      <c r="AO47" s="583"/>
      <c r="AP47" s="584"/>
      <c r="AQ47" s="584"/>
      <c r="AR47" s="584"/>
      <c r="AS47" s="584"/>
      <c r="AT47" s="584"/>
      <c r="AU47" s="584"/>
      <c r="AV47" s="584"/>
      <c r="AW47" s="587"/>
      <c r="AX47" s="583"/>
      <c r="AY47" s="584"/>
      <c r="AZ47" s="584"/>
      <c r="BA47" s="584"/>
      <c r="BB47" s="584"/>
      <c r="BC47" s="584"/>
      <c r="BD47" s="584"/>
      <c r="BE47" s="584"/>
      <c r="BF47" s="587"/>
      <c r="BG47" s="583"/>
      <c r="BH47" s="584"/>
      <c r="BI47" s="584"/>
      <c r="BJ47" s="584"/>
      <c r="BK47" s="584"/>
      <c r="BL47" s="584"/>
      <c r="BM47" s="584"/>
      <c r="BN47" s="587"/>
      <c r="BO47" s="583"/>
      <c r="BP47" s="584"/>
      <c r="BQ47" s="584"/>
      <c r="BR47" s="584"/>
      <c r="BS47" s="584"/>
      <c r="BT47" s="584"/>
      <c r="BU47" s="584"/>
      <c r="BV47" s="587"/>
      <c r="BW47" s="583"/>
      <c r="BX47" s="584"/>
      <c r="BY47" s="584"/>
      <c r="BZ47" s="584"/>
      <c r="CA47" s="584"/>
      <c r="CB47" s="584"/>
      <c r="CC47" s="584"/>
      <c r="CD47" s="584"/>
      <c r="CE47" s="587"/>
      <c r="CF47" s="583"/>
      <c r="CG47" s="584"/>
      <c r="CH47" s="584"/>
      <c r="CI47" s="584"/>
      <c r="CJ47" s="584"/>
      <c r="CK47" s="584"/>
      <c r="CL47" s="584"/>
      <c r="CM47" s="587"/>
      <c r="CN47" s="583"/>
      <c r="CO47" s="584"/>
      <c r="CP47" s="584"/>
      <c r="CQ47" s="584"/>
      <c r="CR47" s="584"/>
      <c r="CS47" s="584"/>
      <c r="CT47" s="584"/>
      <c r="CU47" s="587"/>
      <c r="CV47" s="583"/>
      <c r="CW47" s="584"/>
      <c r="CX47" s="584"/>
      <c r="CY47" s="584"/>
      <c r="CZ47" s="584"/>
      <c r="DA47" s="584"/>
      <c r="DB47" s="584"/>
      <c r="DC47" s="584"/>
      <c r="DD47" s="587"/>
      <c r="DE47" s="583"/>
      <c r="DF47" s="584"/>
      <c r="DG47" s="584"/>
      <c r="DH47" s="584"/>
      <c r="DI47" s="584"/>
      <c r="DJ47" s="584"/>
      <c r="DK47" s="584"/>
      <c r="DL47" s="587"/>
      <c r="DM47" s="583"/>
      <c r="DN47" s="584"/>
      <c r="DO47" s="584"/>
      <c r="DP47" s="584"/>
      <c r="DQ47" s="584"/>
      <c r="DR47" s="584"/>
      <c r="DS47" s="584"/>
      <c r="DT47" s="585"/>
    </row>
    <row r="48" spans="1:124" s="166" customFormat="1" ht="12.75" x14ac:dyDescent="0.2">
      <c r="A48" s="555" t="s">
        <v>139</v>
      </c>
      <c r="B48" s="556"/>
      <c r="C48" s="570" t="s">
        <v>427</v>
      </c>
      <c r="D48" s="571"/>
      <c r="E48" s="571"/>
      <c r="F48" s="571"/>
      <c r="G48" s="572"/>
      <c r="H48" s="580"/>
      <c r="I48" s="581"/>
      <c r="J48" s="581"/>
      <c r="K48" s="581"/>
      <c r="L48" s="581"/>
      <c r="M48" s="581"/>
      <c r="N48" s="581"/>
      <c r="O48" s="581"/>
      <c r="P48" s="586"/>
      <c r="Q48" s="580"/>
      <c r="R48" s="581"/>
      <c r="S48" s="581"/>
      <c r="T48" s="581"/>
      <c r="U48" s="581"/>
      <c r="V48" s="581"/>
      <c r="W48" s="581"/>
      <c r="X48" s="586"/>
      <c r="Y48" s="580"/>
      <c r="Z48" s="581"/>
      <c r="AA48" s="581"/>
      <c r="AB48" s="581"/>
      <c r="AC48" s="581"/>
      <c r="AD48" s="581"/>
      <c r="AE48" s="581"/>
      <c r="AF48" s="586"/>
      <c r="AG48" s="580"/>
      <c r="AH48" s="581"/>
      <c r="AI48" s="581"/>
      <c r="AJ48" s="581"/>
      <c r="AK48" s="581"/>
      <c r="AL48" s="581"/>
      <c r="AM48" s="581"/>
      <c r="AN48" s="586"/>
      <c r="AO48" s="580"/>
      <c r="AP48" s="581"/>
      <c r="AQ48" s="581"/>
      <c r="AR48" s="581"/>
      <c r="AS48" s="581"/>
      <c r="AT48" s="581"/>
      <c r="AU48" s="581"/>
      <c r="AV48" s="581"/>
      <c r="AW48" s="586"/>
      <c r="AX48" s="580"/>
      <c r="AY48" s="581"/>
      <c r="AZ48" s="581"/>
      <c r="BA48" s="581"/>
      <c r="BB48" s="581"/>
      <c r="BC48" s="581"/>
      <c r="BD48" s="581"/>
      <c r="BE48" s="581"/>
      <c r="BF48" s="586"/>
      <c r="BG48" s="580"/>
      <c r="BH48" s="581"/>
      <c r="BI48" s="581"/>
      <c r="BJ48" s="581"/>
      <c r="BK48" s="581"/>
      <c r="BL48" s="581"/>
      <c r="BM48" s="581"/>
      <c r="BN48" s="586"/>
      <c r="BO48" s="580"/>
      <c r="BP48" s="581"/>
      <c r="BQ48" s="581"/>
      <c r="BR48" s="581"/>
      <c r="BS48" s="581"/>
      <c r="BT48" s="581"/>
      <c r="BU48" s="581"/>
      <c r="BV48" s="586"/>
      <c r="BW48" s="580"/>
      <c r="BX48" s="581"/>
      <c r="BY48" s="581"/>
      <c r="BZ48" s="581"/>
      <c r="CA48" s="581"/>
      <c r="CB48" s="581"/>
      <c r="CC48" s="581"/>
      <c r="CD48" s="581"/>
      <c r="CE48" s="586"/>
      <c r="CF48" s="580"/>
      <c r="CG48" s="581"/>
      <c r="CH48" s="581"/>
      <c r="CI48" s="581"/>
      <c r="CJ48" s="581"/>
      <c r="CK48" s="581"/>
      <c r="CL48" s="581"/>
      <c r="CM48" s="586"/>
      <c r="CN48" s="580"/>
      <c r="CO48" s="581"/>
      <c r="CP48" s="581"/>
      <c r="CQ48" s="581"/>
      <c r="CR48" s="581"/>
      <c r="CS48" s="581"/>
      <c r="CT48" s="581"/>
      <c r="CU48" s="586"/>
      <c r="CV48" s="580"/>
      <c r="CW48" s="581"/>
      <c r="CX48" s="581"/>
      <c r="CY48" s="581"/>
      <c r="CZ48" s="581"/>
      <c r="DA48" s="581"/>
      <c r="DB48" s="581"/>
      <c r="DC48" s="581"/>
      <c r="DD48" s="586"/>
      <c r="DE48" s="580"/>
      <c r="DF48" s="581"/>
      <c r="DG48" s="581"/>
      <c r="DH48" s="581"/>
      <c r="DI48" s="581"/>
      <c r="DJ48" s="581"/>
      <c r="DK48" s="581"/>
      <c r="DL48" s="586"/>
      <c r="DM48" s="580"/>
      <c r="DN48" s="581"/>
      <c r="DO48" s="581"/>
      <c r="DP48" s="581"/>
      <c r="DQ48" s="581"/>
      <c r="DR48" s="581"/>
      <c r="DS48" s="581"/>
      <c r="DT48" s="582"/>
    </row>
    <row r="49" spans="1:124" s="166" customFormat="1" ht="12.75" x14ac:dyDescent="0.2">
      <c r="A49" s="553"/>
      <c r="B49" s="554"/>
      <c r="C49" s="573"/>
      <c r="D49" s="551"/>
      <c r="E49" s="551"/>
      <c r="F49" s="551"/>
      <c r="G49" s="574"/>
      <c r="H49" s="583"/>
      <c r="I49" s="584"/>
      <c r="J49" s="584"/>
      <c r="K49" s="584"/>
      <c r="L49" s="584"/>
      <c r="M49" s="584"/>
      <c r="N49" s="584"/>
      <c r="O49" s="584"/>
      <c r="P49" s="587"/>
      <c r="Q49" s="583"/>
      <c r="R49" s="584"/>
      <c r="S49" s="584"/>
      <c r="T49" s="584"/>
      <c r="U49" s="584"/>
      <c r="V49" s="584"/>
      <c r="W49" s="584"/>
      <c r="X49" s="587"/>
      <c r="Y49" s="583"/>
      <c r="Z49" s="584"/>
      <c r="AA49" s="584"/>
      <c r="AB49" s="584"/>
      <c r="AC49" s="584"/>
      <c r="AD49" s="584"/>
      <c r="AE49" s="584"/>
      <c r="AF49" s="587"/>
      <c r="AG49" s="583"/>
      <c r="AH49" s="584"/>
      <c r="AI49" s="584"/>
      <c r="AJ49" s="584"/>
      <c r="AK49" s="584"/>
      <c r="AL49" s="584"/>
      <c r="AM49" s="584"/>
      <c r="AN49" s="587"/>
      <c r="AO49" s="583"/>
      <c r="AP49" s="584"/>
      <c r="AQ49" s="584"/>
      <c r="AR49" s="584"/>
      <c r="AS49" s="584"/>
      <c r="AT49" s="584"/>
      <c r="AU49" s="584"/>
      <c r="AV49" s="584"/>
      <c r="AW49" s="587"/>
      <c r="AX49" s="583"/>
      <c r="AY49" s="584"/>
      <c r="AZ49" s="584"/>
      <c r="BA49" s="584"/>
      <c r="BB49" s="584"/>
      <c r="BC49" s="584"/>
      <c r="BD49" s="584"/>
      <c r="BE49" s="584"/>
      <c r="BF49" s="587"/>
      <c r="BG49" s="583"/>
      <c r="BH49" s="584"/>
      <c r="BI49" s="584"/>
      <c r="BJ49" s="584"/>
      <c r="BK49" s="584"/>
      <c r="BL49" s="584"/>
      <c r="BM49" s="584"/>
      <c r="BN49" s="587"/>
      <c r="BO49" s="583"/>
      <c r="BP49" s="584"/>
      <c r="BQ49" s="584"/>
      <c r="BR49" s="584"/>
      <c r="BS49" s="584"/>
      <c r="BT49" s="584"/>
      <c r="BU49" s="584"/>
      <c r="BV49" s="587"/>
      <c r="BW49" s="583"/>
      <c r="BX49" s="584"/>
      <c r="BY49" s="584"/>
      <c r="BZ49" s="584"/>
      <c r="CA49" s="584"/>
      <c r="CB49" s="584"/>
      <c r="CC49" s="584"/>
      <c r="CD49" s="584"/>
      <c r="CE49" s="587"/>
      <c r="CF49" s="583"/>
      <c r="CG49" s="584"/>
      <c r="CH49" s="584"/>
      <c r="CI49" s="584"/>
      <c r="CJ49" s="584"/>
      <c r="CK49" s="584"/>
      <c r="CL49" s="584"/>
      <c r="CM49" s="587"/>
      <c r="CN49" s="583"/>
      <c r="CO49" s="584"/>
      <c r="CP49" s="584"/>
      <c r="CQ49" s="584"/>
      <c r="CR49" s="584"/>
      <c r="CS49" s="584"/>
      <c r="CT49" s="584"/>
      <c r="CU49" s="587"/>
      <c r="CV49" s="583"/>
      <c r="CW49" s="584"/>
      <c r="CX49" s="584"/>
      <c r="CY49" s="584"/>
      <c r="CZ49" s="584"/>
      <c r="DA49" s="584"/>
      <c r="DB49" s="584"/>
      <c r="DC49" s="584"/>
      <c r="DD49" s="587"/>
      <c r="DE49" s="583"/>
      <c r="DF49" s="584"/>
      <c r="DG49" s="584"/>
      <c r="DH49" s="584"/>
      <c r="DI49" s="584"/>
      <c r="DJ49" s="584"/>
      <c r="DK49" s="584"/>
      <c r="DL49" s="587"/>
      <c r="DM49" s="583"/>
      <c r="DN49" s="584"/>
      <c r="DO49" s="584"/>
      <c r="DP49" s="584"/>
      <c r="DQ49" s="584"/>
      <c r="DR49" s="584"/>
      <c r="DS49" s="584"/>
      <c r="DT49" s="585"/>
    </row>
    <row r="50" spans="1:124" s="166" customFormat="1" ht="15" customHeight="1" x14ac:dyDescent="0.2">
      <c r="A50" s="553"/>
      <c r="B50" s="554"/>
      <c r="C50" s="592"/>
      <c r="D50" s="593"/>
      <c r="E50" s="593"/>
      <c r="F50" s="593"/>
      <c r="G50" s="594"/>
      <c r="H50" s="588"/>
      <c r="I50" s="589"/>
      <c r="J50" s="589"/>
      <c r="K50" s="589"/>
      <c r="L50" s="589"/>
      <c r="M50" s="589"/>
      <c r="N50" s="589"/>
      <c r="O50" s="589"/>
      <c r="P50" s="590"/>
      <c r="Q50" s="588"/>
      <c r="R50" s="589"/>
      <c r="S50" s="589"/>
      <c r="T50" s="589"/>
      <c r="U50" s="589"/>
      <c r="V50" s="589"/>
      <c r="W50" s="589"/>
      <c r="X50" s="590"/>
      <c r="Y50" s="588"/>
      <c r="Z50" s="589"/>
      <c r="AA50" s="589"/>
      <c r="AB50" s="589"/>
      <c r="AC50" s="589"/>
      <c r="AD50" s="589"/>
      <c r="AE50" s="589"/>
      <c r="AF50" s="590"/>
      <c r="AG50" s="588"/>
      <c r="AH50" s="589"/>
      <c r="AI50" s="589"/>
      <c r="AJ50" s="589"/>
      <c r="AK50" s="589"/>
      <c r="AL50" s="589"/>
      <c r="AM50" s="589"/>
      <c r="AN50" s="590"/>
      <c r="AO50" s="588"/>
      <c r="AP50" s="589"/>
      <c r="AQ50" s="589"/>
      <c r="AR50" s="589"/>
      <c r="AS50" s="589"/>
      <c r="AT50" s="589"/>
      <c r="AU50" s="589"/>
      <c r="AV50" s="589"/>
      <c r="AW50" s="590"/>
      <c r="AX50" s="588"/>
      <c r="AY50" s="589"/>
      <c r="AZ50" s="589"/>
      <c r="BA50" s="589"/>
      <c r="BB50" s="589"/>
      <c r="BC50" s="589"/>
      <c r="BD50" s="589"/>
      <c r="BE50" s="589"/>
      <c r="BF50" s="590"/>
      <c r="BG50" s="588"/>
      <c r="BH50" s="589"/>
      <c r="BI50" s="589"/>
      <c r="BJ50" s="589"/>
      <c r="BK50" s="589"/>
      <c r="BL50" s="589"/>
      <c r="BM50" s="589"/>
      <c r="BN50" s="590"/>
      <c r="BO50" s="588"/>
      <c r="BP50" s="589"/>
      <c r="BQ50" s="589"/>
      <c r="BR50" s="589"/>
      <c r="BS50" s="589"/>
      <c r="BT50" s="589"/>
      <c r="BU50" s="589"/>
      <c r="BV50" s="590"/>
      <c r="BW50" s="588"/>
      <c r="BX50" s="589"/>
      <c r="BY50" s="589"/>
      <c r="BZ50" s="589"/>
      <c r="CA50" s="589"/>
      <c r="CB50" s="589"/>
      <c r="CC50" s="589"/>
      <c r="CD50" s="589"/>
      <c r="CE50" s="590"/>
      <c r="CF50" s="588"/>
      <c r="CG50" s="589"/>
      <c r="CH50" s="589"/>
      <c r="CI50" s="589"/>
      <c r="CJ50" s="589"/>
      <c r="CK50" s="589"/>
      <c r="CL50" s="589"/>
      <c r="CM50" s="590"/>
      <c r="CN50" s="588"/>
      <c r="CO50" s="589"/>
      <c r="CP50" s="589"/>
      <c r="CQ50" s="589"/>
      <c r="CR50" s="589"/>
      <c r="CS50" s="589"/>
      <c r="CT50" s="589"/>
      <c r="CU50" s="590"/>
      <c r="CV50" s="588"/>
      <c r="CW50" s="589"/>
      <c r="CX50" s="589"/>
      <c r="CY50" s="589"/>
      <c r="CZ50" s="589"/>
      <c r="DA50" s="589"/>
      <c r="DB50" s="589"/>
      <c r="DC50" s="589"/>
      <c r="DD50" s="590"/>
      <c r="DE50" s="588"/>
      <c r="DF50" s="589"/>
      <c r="DG50" s="589"/>
      <c r="DH50" s="589"/>
      <c r="DI50" s="589"/>
      <c r="DJ50" s="589"/>
      <c r="DK50" s="589"/>
      <c r="DL50" s="590"/>
      <c r="DM50" s="588"/>
      <c r="DN50" s="589"/>
      <c r="DO50" s="589"/>
      <c r="DP50" s="589"/>
      <c r="DQ50" s="589"/>
      <c r="DR50" s="589"/>
      <c r="DS50" s="589"/>
      <c r="DT50" s="591"/>
    </row>
    <row r="51" spans="1:124" s="166" customFormat="1" ht="12.75" x14ac:dyDescent="0.2">
      <c r="A51" s="565" t="s">
        <v>421</v>
      </c>
      <c r="B51" s="566"/>
      <c r="C51" s="570" t="s">
        <v>166</v>
      </c>
      <c r="D51" s="571"/>
      <c r="E51" s="571"/>
      <c r="F51" s="571"/>
      <c r="G51" s="572"/>
      <c r="H51" s="580"/>
      <c r="I51" s="581"/>
      <c r="J51" s="581"/>
      <c r="K51" s="581"/>
      <c r="L51" s="581"/>
      <c r="M51" s="581"/>
      <c r="N51" s="581"/>
      <c r="O51" s="581"/>
      <c r="P51" s="586"/>
      <c r="Q51" s="580"/>
      <c r="R51" s="581"/>
      <c r="S51" s="581"/>
      <c r="T51" s="581"/>
      <c r="U51" s="581"/>
      <c r="V51" s="581"/>
      <c r="W51" s="581"/>
      <c r="X51" s="586"/>
      <c r="Y51" s="580"/>
      <c r="Z51" s="581"/>
      <c r="AA51" s="581"/>
      <c r="AB51" s="581"/>
      <c r="AC51" s="581"/>
      <c r="AD51" s="581"/>
      <c r="AE51" s="581"/>
      <c r="AF51" s="586"/>
      <c r="AG51" s="580"/>
      <c r="AH51" s="581"/>
      <c r="AI51" s="581"/>
      <c r="AJ51" s="581"/>
      <c r="AK51" s="581"/>
      <c r="AL51" s="581"/>
      <c r="AM51" s="581"/>
      <c r="AN51" s="586"/>
      <c r="AO51" s="580"/>
      <c r="AP51" s="581"/>
      <c r="AQ51" s="581"/>
      <c r="AR51" s="581"/>
      <c r="AS51" s="581"/>
      <c r="AT51" s="581"/>
      <c r="AU51" s="581"/>
      <c r="AV51" s="581"/>
      <c r="AW51" s="586"/>
      <c r="AX51" s="580"/>
      <c r="AY51" s="581"/>
      <c r="AZ51" s="581"/>
      <c r="BA51" s="581"/>
      <c r="BB51" s="581"/>
      <c r="BC51" s="581"/>
      <c r="BD51" s="581"/>
      <c r="BE51" s="581"/>
      <c r="BF51" s="586"/>
      <c r="BG51" s="580"/>
      <c r="BH51" s="581"/>
      <c r="BI51" s="581"/>
      <c r="BJ51" s="581"/>
      <c r="BK51" s="581"/>
      <c r="BL51" s="581"/>
      <c r="BM51" s="581"/>
      <c r="BN51" s="586"/>
      <c r="BO51" s="580"/>
      <c r="BP51" s="581"/>
      <c r="BQ51" s="581"/>
      <c r="BR51" s="581"/>
      <c r="BS51" s="581"/>
      <c r="BT51" s="581"/>
      <c r="BU51" s="581"/>
      <c r="BV51" s="586"/>
      <c r="BW51" s="580"/>
      <c r="BX51" s="581"/>
      <c r="BY51" s="581"/>
      <c r="BZ51" s="581"/>
      <c r="CA51" s="581"/>
      <c r="CB51" s="581"/>
      <c r="CC51" s="581"/>
      <c r="CD51" s="581"/>
      <c r="CE51" s="586"/>
      <c r="CF51" s="580"/>
      <c r="CG51" s="581"/>
      <c r="CH51" s="581"/>
      <c r="CI51" s="581"/>
      <c r="CJ51" s="581"/>
      <c r="CK51" s="581"/>
      <c r="CL51" s="581"/>
      <c r="CM51" s="586"/>
      <c r="CN51" s="580"/>
      <c r="CO51" s="581"/>
      <c r="CP51" s="581"/>
      <c r="CQ51" s="581"/>
      <c r="CR51" s="581"/>
      <c r="CS51" s="581"/>
      <c r="CT51" s="581"/>
      <c r="CU51" s="586"/>
      <c r="CV51" s="580"/>
      <c r="CW51" s="581"/>
      <c r="CX51" s="581"/>
      <c r="CY51" s="581"/>
      <c r="CZ51" s="581"/>
      <c r="DA51" s="581"/>
      <c r="DB51" s="581"/>
      <c r="DC51" s="581"/>
      <c r="DD51" s="586"/>
      <c r="DE51" s="580"/>
      <c r="DF51" s="581"/>
      <c r="DG51" s="581"/>
      <c r="DH51" s="581"/>
      <c r="DI51" s="581"/>
      <c r="DJ51" s="581"/>
      <c r="DK51" s="581"/>
      <c r="DL51" s="586"/>
      <c r="DM51" s="580"/>
      <c r="DN51" s="581"/>
      <c r="DO51" s="581"/>
      <c r="DP51" s="581"/>
      <c r="DQ51" s="581"/>
      <c r="DR51" s="581"/>
      <c r="DS51" s="581"/>
      <c r="DT51" s="582"/>
    </row>
    <row r="52" spans="1:124" s="166" customFormat="1" ht="12.75" x14ac:dyDescent="0.2">
      <c r="A52" s="563" t="s">
        <v>422</v>
      </c>
      <c r="B52" s="564"/>
      <c r="C52" s="573"/>
      <c r="D52" s="551"/>
      <c r="E52" s="551"/>
      <c r="F52" s="551"/>
      <c r="G52" s="574"/>
      <c r="H52" s="583"/>
      <c r="I52" s="584"/>
      <c r="J52" s="584"/>
      <c r="K52" s="584"/>
      <c r="L52" s="584"/>
      <c r="M52" s="584"/>
      <c r="N52" s="584"/>
      <c r="O52" s="584"/>
      <c r="P52" s="587"/>
      <c r="Q52" s="583"/>
      <c r="R52" s="584"/>
      <c r="S52" s="584"/>
      <c r="T52" s="584"/>
      <c r="U52" s="584"/>
      <c r="V52" s="584"/>
      <c r="W52" s="584"/>
      <c r="X52" s="587"/>
      <c r="Y52" s="583"/>
      <c r="Z52" s="584"/>
      <c r="AA52" s="584"/>
      <c r="AB52" s="584"/>
      <c r="AC52" s="584"/>
      <c r="AD52" s="584"/>
      <c r="AE52" s="584"/>
      <c r="AF52" s="587"/>
      <c r="AG52" s="583"/>
      <c r="AH52" s="584"/>
      <c r="AI52" s="584"/>
      <c r="AJ52" s="584"/>
      <c r="AK52" s="584"/>
      <c r="AL52" s="584"/>
      <c r="AM52" s="584"/>
      <c r="AN52" s="587"/>
      <c r="AO52" s="583"/>
      <c r="AP52" s="584"/>
      <c r="AQ52" s="584"/>
      <c r="AR52" s="584"/>
      <c r="AS52" s="584"/>
      <c r="AT52" s="584"/>
      <c r="AU52" s="584"/>
      <c r="AV52" s="584"/>
      <c r="AW52" s="587"/>
      <c r="AX52" s="583"/>
      <c r="AY52" s="584"/>
      <c r="AZ52" s="584"/>
      <c r="BA52" s="584"/>
      <c r="BB52" s="584"/>
      <c r="BC52" s="584"/>
      <c r="BD52" s="584"/>
      <c r="BE52" s="584"/>
      <c r="BF52" s="587"/>
      <c r="BG52" s="583"/>
      <c r="BH52" s="584"/>
      <c r="BI52" s="584"/>
      <c r="BJ52" s="584"/>
      <c r="BK52" s="584"/>
      <c r="BL52" s="584"/>
      <c r="BM52" s="584"/>
      <c r="BN52" s="587"/>
      <c r="BO52" s="583"/>
      <c r="BP52" s="584"/>
      <c r="BQ52" s="584"/>
      <c r="BR52" s="584"/>
      <c r="BS52" s="584"/>
      <c r="BT52" s="584"/>
      <c r="BU52" s="584"/>
      <c r="BV52" s="587"/>
      <c r="BW52" s="583"/>
      <c r="BX52" s="584"/>
      <c r="BY52" s="584"/>
      <c r="BZ52" s="584"/>
      <c r="CA52" s="584"/>
      <c r="CB52" s="584"/>
      <c r="CC52" s="584"/>
      <c r="CD52" s="584"/>
      <c r="CE52" s="587"/>
      <c r="CF52" s="583"/>
      <c r="CG52" s="584"/>
      <c r="CH52" s="584"/>
      <c r="CI52" s="584"/>
      <c r="CJ52" s="584"/>
      <c r="CK52" s="584"/>
      <c r="CL52" s="584"/>
      <c r="CM52" s="587"/>
      <c r="CN52" s="583"/>
      <c r="CO52" s="584"/>
      <c r="CP52" s="584"/>
      <c r="CQ52" s="584"/>
      <c r="CR52" s="584"/>
      <c r="CS52" s="584"/>
      <c r="CT52" s="584"/>
      <c r="CU52" s="587"/>
      <c r="CV52" s="583"/>
      <c r="CW52" s="584"/>
      <c r="CX52" s="584"/>
      <c r="CY52" s="584"/>
      <c r="CZ52" s="584"/>
      <c r="DA52" s="584"/>
      <c r="DB52" s="584"/>
      <c r="DC52" s="584"/>
      <c r="DD52" s="587"/>
      <c r="DE52" s="583"/>
      <c r="DF52" s="584"/>
      <c r="DG52" s="584"/>
      <c r="DH52" s="584"/>
      <c r="DI52" s="584"/>
      <c r="DJ52" s="584"/>
      <c r="DK52" s="584"/>
      <c r="DL52" s="587"/>
      <c r="DM52" s="583"/>
      <c r="DN52" s="584"/>
      <c r="DO52" s="584"/>
      <c r="DP52" s="584"/>
      <c r="DQ52" s="584"/>
      <c r="DR52" s="584"/>
      <c r="DS52" s="584"/>
      <c r="DT52" s="585"/>
    </row>
    <row r="53" spans="1:124" s="166" customFormat="1" ht="12.75" x14ac:dyDescent="0.2">
      <c r="A53" s="561" t="s">
        <v>139</v>
      </c>
      <c r="B53" s="562"/>
      <c r="C53" s="570" t="s">
        <v>428</v>
      </c>
      <c r="D53" s="571"/>
      <c r="E53" s="571"/>
      <c r="F53" s="571"/>
      <c r="G53" s="572"/>
      <c r="H53" s="580"/>
      <c r="I53" s="581"/>
      <c r="J53" s="581"/>
      <c r="K53" s="581"/>
      <c r="L53" s="581"/>
      <c r="M53" s="581"/>
      <c r="N53" s="581"/>
      <c r="O53" s="581"/>
      <c r="P53" s="586"/>
      <c r="Q53" s="580"/>
      <c r="R53" s="581"/>
      <c r="S53" s="581"/>
      <c r="T53" s="581"/>
      <c r="U53" s="581"/>
      <c r="V53" s="581"/>
      <c r="W53" s="581"/>
      <c r="X53" s="586"/>
      <c r="Y53" s="580"/>
      <c r="Z53" s="581"/>
      <c r="AA53" s="581"/>
      <c r="AB53" s="581"/>
      <c r="AC53" s="581"/>
      <c r="AD53" s="581"/>
      <c r="AE53" s="581"/>
      <c r="AF53" s="586"/>
      <c r="AG53" s="580"/>
      <c r="AH53" s="581"/>
      <c r="AI53" s="581"/>
      <c r="AJ53" s="581"/>
      <c r="AK53" s="581"/>
      <c r="AL53" s="581"/>
      <c r="AM53" s="581"/>
      <c r="AN53" s="586"/>
      <c r="AO53" s="580"/>
      <c r="AP53" s="581"/>
      <c r="AQ53" s="581"/>
      <c r="AR53" s="581"/>
      <c r="AS53" s="581"/>
      <c r="AT53" s="581"/>
      <c r="AU53" s="581"/>
      <c r="AV53" s="581"/>
      <c r="AW53" s="586"/>
      <c r="AX53" s="580"/>
      <c r="AY53" s="581"/>
      <c r="AZ53" s="581"/>
      <c r="BA53" s="581"/>
      <c r="BB53" s="581"/>
      <c r="BC53" s="581"/>
      <c r="BD53" s="581"/>
      <c r="BE53" s="581"/>
      <c r="BF53" s="586"/>
      <c r="BG53" s="580"/>
      <c r="BH53" s="581"/>
      <c r="BI53" s="581"/>
      <c r="BJ53" s="581"/>
      <c r="BK53" s="581"/>
      <c r="BL53" s="581"/>
      <c r="BM53" s="581"/>
      <c r="BN53" s="586"/>
      <c r="BO53" s="580"/>
      <c r="BP53" s="581"/>
      <c r="BQ53" s="581"/>
      <c r="BR53" s="581"/>
      <c r="BS53" s="581"/>
      <c r="BT53" s="581"/>
      <c r="BU53" s="581"/>
      <c r="BV53" s="586"/>
      <c r="BW53" s="580"/>
      <c r="BX53" s="581"/>
      <c r="BY53" s="581"/>
      <c r="BZ53" s="581"/>
      <c r="CA53" s="581"/>
      <c r="CB53" s="581"/>
      <c r="CC53" s="581"/>
      <c r="CD53" s="581"/>
      <c r="CE53" s="586"/>
      <c r="CF53" s="580"/>
      <c r="CG53" s="581"/>
      <c r="CH53" s="581"/>
      <c r="CI53" s="581"/>
      <c r="CJ53" s="581"/>
      <c r="CK53" s="581"/>
      <c r="CL53" s="581"/>
      <c r="CM53" s="586"/>
      <c r="CN53" s="580"/>
      <c r="CO53" s="581"/>
      <c r="CP53" s="581"/>
      <c r="CQ53" s="581"/>
      <c r="CR53" s="581"/>
      <c r="CS53" s="581"/>
      <c r="CT53" s="581"/>
      <c r="CU53" s="586"/>
      <c r="CV53" s="580"/>
      <c r="CW53" s="581"/>
      <c r="CX53" s="581"/>
      <c r="CY53" s="581"/>
      <c r="CZ53" s="581"/>
      <c r="DA53" s="581"/>
      <c r="DB53" s="581"/>
      <c r="DC53" s="581"/>
      <c r="DD53" s="586"/>
      <c r="DE53" s="580"/>
      <c r="DF53" s="581"/>
      <c r="DG53" s="581"/>
      <c r="DH53" s="581"/>
      <c r="DI53" s="581"/>
      <c r="DJ53" s="581"/>
      <c r="DK53" s="581"/>
      <c r="DL53" s="586"/>
      <c r="DM53" s="580"/>
      <c r="DN53" s="581"/>
      <c r="DO53" s="581"/>
      <c r="DP53" s="581"/>
      <c r="DQ53" s="581"/>
      <c r="DR53" s="581"/>
      <c r="DS53" s="581"/>
      <c r="DT53" s="582"/>
    </row>
    <row r="54" spans="1:124" s="166" customFormat="1" ht="12.75" x14ac:dyDescent="0.2">
      <c r="A54" s="557"/>
      <c r="B54" s="558"/>
      <c r="C54" s="573"/>
      <c r="D54" s="551"/>
      <c r="E54" s="551"/>
      <c r="F54" s="551"/>
      <c r="G54" s="574"/>
      <c r="H54" s="583"/>
      <c r="I54" s="584"/>
      <c r="J54" s="584"/>
      <c r="K54" s="584"/>
      <c r="L54" s="584"/>
      <c r="M54" s="584"/>
      <c r="N54" s="584"/>
      <c r="O54" s="584"/>
      <c r="P54" s="587"/>
      <c r="Q54" s="583"/>
      <c r="R54" s="584"/>
      <c r="S54" s="584"/>
      <c r="T54" s="584"/>
      <c r="U54" s="584"/>
      <c r="V54" s="584"/>
      <c r="W54" s="584"/>
      <c r="X54" s="587"/>
      <c r="Y54" s="583"/>
      <c r="Z54" s="584"/>
      <c r="AA54" s="584"/>
      <c r="AB54" s="584"/>
      <c r="AC54" s="584"/>
      <c r="AD54" s="584"/>
      <c r="AE54" s="584"/>
      <c r="AF54" s="587"/>
      <c r="AG54" s="583"/>
      <c r="AH54" s="584"/>
      <c r="AI54" s="584"/>
      <c r="AJ54" s="584"/>
      <c r="AK54" s="584"/>
      <c r="AL54" s="584"/>
      <c r="AM54" s="584"/>
      <c r="AN54" s="587"/>
      <c r="AO54" s="583"/>
      <c r="AP54" s="584"/>
      <c r="AQ54" s="584"/>
      <c r="AR54" s="584"/>
      <c r="AS54" s="584"/>
      <c r="AT54" s="584"/>
      <c r="AU54" s="584"/>
      <c r="AV54" s="584"/>
      <c r="AW54" s="587"/>
      <c r="AX54" s="583"/>
      <c r="AY54" s="584"/>
      <c r="AZ54" s="584"/>
      <c r="BA54" s="584"/>
      <c r="BB54" s="584"/>
      <c r="BC54" s="584"/>
      <c r="BD54" s="584"/>
      <c r="BE54" s="584"/>
      <c r="BF54" s="587"/>
      <c r="BG54" s="583"/>
      <c r="BH54" s="584"/>
      <c r="BI54" s="584"/>
      <c r="BJ54" s="584"/>
      <c r="BK54" s="584"/>
      <c r="BL54" s="584"/>
      <c r="BM54" s="584"/>
      <c r="BN54" s="587"/>
      <c r="BO54" s="583"/>
      <c r="BP54" s="584"/>
      <c r="BQ54" s="584"/>
      <c r="BR54" s="584"/>
      <c r="BS54" s="584"/>
      <c r="BT54" s="584"/>
      <c r="BU54" s="584"/>
      <c r="BV54" s="587"/>
      <c r="BW54" s="583"/>
      <c r="BX54" s="584"/>
      <c r="BY54" s="584"/>
      <c r="BZ54" s="584"/>
      <c r="CA54" s="584"/>
      <c r="CB54" s="584"/>
      <c r="CC54" s="584"/>
      <c r="CD54" s="584"/>
      <c r="CE54" s="587"/>
      <c r="CF54" s="583"/>
      <c r="CG54" s="584"/>
      <c r="CH54" s="584"/>
      <c r="CI54" s="584"/>
      <c r="CJ54" s="584"/>
      <c r="CK54" s="584"/>
      <c r="CL54" s="584"/>
      <c r="CM54" s="587"/>
      <c r="CN54" s="583"/>
      <c r="CO54" s="584"/>
      <c r="CP54" s="584"/>
      <c r="CQ54" s="584"/>
      <c r="CR54" s="584"/>
      <c r="CS54" s="584"/>
      <c r="CT54" s="584"/>
      <c r="CU54" s="587"/>
      <c r="CV54" s="583"/>
      <c r="CW54" s="584"/>
      <c r="CX54" s="584"/>
      <c r="CY54" s="584"/>
      <c r="CZ54" s="584"/>
      <c r="DA54" s="584"/>
      <c r="DB54" s="584"/>
      <c r="DC54" s="584"/>
      <c r="DD54" s="587"/>
      <c r="DE54" s="583"/>
      <c r="DF54" s="584"/>
      <c r="DG54" s="584"/>
      <c r="DH54" s="584"/>
      <c r="DI54" s="584"/>
      <c r="DJ54" s="584"/>
      <c r="DK54" s="584"/>
      <c r="DL54" s="587"/>
      <c r="DM54" s="583"/>
      <c r="DN54" s="584"/>
      <c r="DO54" s="584"/>
      <c r="DP54" s="584"/>
      <c r="DQ54" s="584"/>
      <c r="DR54" s="584"/>
      <c r="DS54" s="584"/>
      <c r="DT54" s="585"/>
    </row>
    <row r="55" spans="1:124" s="166" customFormat="1" ht="15" customHeight="1" x14ac:dyDescent="0.2">
      <c r="A55" s="553"/>
      <c r="B55" s="554"/>
      <c r="C55" s="592"/>
      <c r="D55" s="593"/>
      <c r="E55" s="593"/>
      <c r="F55" s="593"/>
      <c r="G55" s="594"/>
      <c r="H55" s="588"/>
      <c r="I55" s="589"/>
      <c r="J55" s="589"/>
      <c r="K55" s="589"/>
      <c r="L55" s="589"/>
      <c r="M55" s="589"/>
      <c r="N55" s="589"/>
      <c r="O55" s="589"/>
      <c r="P55" s="590"/>
      <c r="Q55" s="588"/>
      <c r="R55" s="589"/>
      <c r="S55" s="589"/>
      <c r="T55" s="589"/>
      <c r="U55" s="589"/>
      <c r="V55" s="589"/>
      <c r="W55" s="589"/>
      <c r="X55" s="590"/>
      <c r="Y55" s="588"/>
      <c r="Z55" s="589"/>
      <c r="AA55" s="589"/>
      <c r="AB55" s="589"/>
      <c r="AC55" s="589"/>
      <c r="AD55" s="589"/>
      <c r="AE55" s="589"/>
      <c r="AF55" s="590"/>
      <c r="AG55" s="588"/>
      <c r="AH55" s="589"/>
      <c r="AI55" s="589"/>
      <c r="AJ55" s="589"/>
      <c r="AK55" s="589"/>
      <c r="AL55" s="589"/>
      <c r="AM55" s="589"/>
      <c r="AN55" s="590"/>
      <c r="AO55" s="588"/>
      <c r="AP55" s="589"/>
      <c r="AQ55" s="589"/>
      <c r="AR55" s="589"/>
      <c r="AS55" s="589"/>
      <c r="AT55" s="589"/>
      <c r="AU55" s="589"/>
      <c r="AV55" s="589"/>
      <c r="AW55" s="590"/>
      <c r="AX55" s="588"/>
      <c r="AY55" s="589"/>
      <c r="AZ55" s="589"/>
      <c r="BA55" s="589"/>
      <c r="BB55" s="589"/>
      <c r="BC55" s="589"/>
      <c r="BD55" s="589"/>
      <c r="BE55" s="589"/>
      <c r="BF55" s="590"/>
      <c r="BG55" s="588"/>
      <c r="BH55" s="589"/>
      <c r="BI55" s="589"/>
      <c r="BJ55" s="589"/>
      <c r="BK55" s="589"/>
      <c r="BL55" s="589"/>
      <c r="BM55" s="589"/>
      <c r="BN55" s="590"/>
      <c r="BO55" s="588"/>
      <c r="BP55" s="589"/>
      <c r="BQ55" s="589"/>
      <c r="BR55" s="589"/>
      <c r="BS55" s="589"/>
      <c r="BT55" s="589"/>
      <c r="BU55" s="589"/>
      <c r="BV55" s="590"/>
      <c r="BW55" s="588"/>
      <c r="BX55" s="589"/>
      <c r="BY55" s="589"/>
      <c r="BZ55" s="589"/>
      <c r="CA55" s="589"/>
      <c r="CB55" s="589"/>
      <c r="CC55" s="589"/>
      <c r="CD55" s="589"/>
      <c r="CE55" s="590"/>
      <c r="CF55" s="588"/>
      <c r="CG55" s="589"/>
      <c r="CH55" s="589"/>
      <c r="CI55" s="589"/>
      <c r="CJ55" s="589"/>
      <c r="CK55" s="589"/>
      <c r="CL55" s="589"/>
      <c r="CM55" s="590"/>
      <c r="CN55" s="588"/>
      <c r="CO55" s="589"/>
      <c r="CP55" s="589"/>
      <c r="CQ55" s="589"/>
      <c r="CR55" s="589"/>
      <c r="CS55" s="589"/>
      <c r="CT55" s="589"/>
      <c r="CU55" s="590"/>
      <c r="CV55" s="588"/>
      <c r="CW55" s="589"/>
      <c r="CX55" s="589"/>
      <c r="CY55" s="589"/>
      <c r="CZ55" s="589"/>
      <c r="DA55" s="589"/>
      <c r="DB55" s="589"/>
      <c r="DC55" s="589"/>
      <c r="DD55" s="590"/>
      <c r="DE55" s="588"/>
      <c r="DF55" s="589"/>
      <c r="DG55" s="589"/>
      <c r="DH55" s="589"/>
      <c r="DI55" s="589"/>
      <c r="DJ55" s="589"/>
      <c r="DK55" s="589"/>
      <c r="DL55" s="590"/>
      <c r="DM55" s="588"/>
      <c r="DN55" s="589"/>
      <c r="DO55" s="589"/>
      <c r="DP55" s="589"/>
      <c r="DQ55" s="589"/>
      <c r="DR55" s="589"/>
      <c r="DS55" s="589"/>
      <c r="DT55" s="591"/>
    </row>
    <row r="56" spans="1:124" s="166" customFormat="1" ht="12.75" x14ac:dyDescent="0.2">
      <c r="A56" s="559" t="s">
        <v>423</v>
      </c>
      <c r="B56" s="560"/>
      <c r="C56" s="570" t="s">
        <v>164</v>
      </c>
      <c r="D56" s="571"/>
      <c r="E56" s="571"/>
      <c r="F56" s="571"/>
      <c r="G56" s="572"/>
      <c r="H56" s="580"/>
      <c r="I56" s="581"/>
      <c r="J56" s="581"/>
      <c r="K56" s="581"/>
      <c r="L56" s="581"/>
      <c r="M56" s="581"/>
      <c r="N56" s="581"/>
      <c r="O56" s="581"/>
      <c r="P56" s="586"/>
      <c r="Q56" s="580"/>
      <c r="R56" s="581"/>
      <c r="S56" s="581"/>
      <c r="T56" s="581"/>
      <c r="U56" s="581"/>
      <c r="V56" s="581"/>
      <c r="W56" s="581"/>
      <c r="X56" s="586"/>
      <c r="Y56" s="580"/>
      <c r="Z56" s="581"/>
      <c r="AA56" s="581"/>
      <c r="AB56" s="581"/>
      <c r="AC56" s="581"/>
      <c r="AD56" s="581"/>
      <c r="AE56" s="581"/>
      <c r="AF56" s="586"/>
      <c r="AG56" s="580"/>
      <c r="AH56" s="581"/>
      <c r="AI56" s="581"/>
      <c r="AJ56" s="581"/>
      <c r="AK56" s="581"/>
      <c r="AL56" s="581"/>
      <c r="AM56" s="581"/>
      <c r="AN56" s="586"/>
      <c r="AO56" s="580"/>
      <c r="AP56" s="581"/>
      <c r="AQ56" s="581"/>
      <c r="AR56" s="581"/>
      <c r="AS56" s="581"/>
      <c r="AT56" s="581"/>
      <c r="AU56" s="581"/>
      <c r="AV56" s="581"/>
      <c r="AW56" s="586"/>
      <c r="AX56" s="580"/>
      <c r="AY56" s="581"/>
      <c r="AZ56" s="581"/>
      <c r="BA56" s="581"/>
      <c r="BB56" s="581"/>
      <c r="BC56" s="581"/>
      <c r="BD56" s="581"/>
      <c r="BE56" s="581"/>
      <c r="BF56" s="586"/>
      <c r="BG56" s="580"/>
      <c r="BH56" s="581"/>
      <c r="BI56" s="581"/>
      <c r="BJ56" s="581"/>
      <c r="BK56" s="581"/>
      <c r="BL56" s="581"/>
      <c r="BM56" s="581"/>
      <c r="BN56" s="586"/>
      <c r="BO56" s="580"/>
      <c r="BP56" s="581"/>
      <c r="BQ56" s="581"/>
      <c r="BR56" s="581"/>
      <c r="BS56" s="581"/>
      <c r="BT56" s="581"/>
      <c r="BU56" s="581"/>
      <c r="BV56" s="586"/>
      <c r="BW56" s="580"/>
      <c r="BX56" s="581"/>
      <c r="BY56" s="581"/>
      <c r="BZ56" s="581"/>
      <c r="CA56" s="581"/>
      <c r="CB56" s="581"/>
      <c r="CC56" s="581"/>
      <c r="CD56" s="581"/>
      <c r="CE56" s="586"/>
      <c r="CF56" s="580"/>
      <c r="CG56" s="581"/>
      <c r="CH56" s="581"/>
      <c r="CI56" s="581"/>
      <c r="CJ56" s="581"/>
      <c r="CK56" s="581"/>
      <c r="CL56" s="581"/>
      <c r="CM56" s="586"/>
      <c r="CN56" s="580"/>
      <c r="CO56" s="581"/>
      <c r="CP56" s="581"/>
      <c r="CQ56" s="581"/>
      <c r="CR56" s="581"/>
      <c r="CS56" s="581"/>
      <c r="CT56" s="581"/>
      <c r="CU56" s="586"/>
      <c r="CV56" s="580"/>
      <c r="CW56" s="581"/>
      <c r="CX56" s="581"/>
      <c r="CY56" s="581"/>
      <c r="CZ56" s="581"/>
      <c r="DA56" s="581"/>
      <c r="DB56" s="581"/>
      <c r="DC56" s="581"/>
      <c r="DD56" s="586"/>
      <c r="DE56" s="580"/>
      <c r="DF56" s="581"/>
      <c r="DG56" s="581"/>
      <c r="DH56" s="581"/>
      <c r="DI56" s="581"/>
      <c r="DJ56" s="581"/>
      <c r="DK56" s="581"/>
      <c r="DL56" s="586"/>
      <c r="DM56" s="580"/>
      <c r="DN56" s="581"/>
      <c r="DO56" s="581"/>
      <c r="DP56" s="581"/>
      <c r="DQ56" s="581"/>
      <c r="DR56" s="581"/>
      <c r="DS56" s="581"/>
      <c r="DT56" s="582"/>
    </row>
    <row r="57" spans="1:124" s="166" customFormat="1" ht="12.75" x14ac:dyDescent="0.2">
      <c r="A57" s="557" t="s">
        <v>424</v>
      </c>
      <c r="B57" s="558"/>
      <c r="C57" s="573"/>
      <c r="D57" s="551"/>
      <c r="E57" s="551"/>
      <c r="F57" s="551"/>
      <c r="G57" s="574"/>
      <c r="H57" s="583"/>
      <c r="I57" s="584"/>
      <c r="J57" s="584"/>
      <c r="K57" s="584"/>
      <c r="L57" s="584"/>
      <c r="M57" s="584"/>
      <c r="N57" s="584"/>
      <c r="O57" s="584"/>
      <c r="P57" s="587"/>
      <c r="Q57" s="583"/>
      <c r="R57" s="584"/>
      <c r="S57" s="584"/>
      <c r="T57" s="584"/>
      <c r="U57" s="584"/>
      <c r="V57" s="584"/>
      <c r="W57" s="584"/>
      <c r="X57" s="587"/>
      <c r="Y57" s="583"/>
      <c r="Z57" s="584"/>
      <c r="AA57" s="584"/>
      <c r="AB57" s="584"/>
      <c r="AC57" s="584"/>
      <c r="AD57" s="584"/>
      <c r="AE57" s="584"/>
      <c r="AF57" s="587"/>
      <c r="AG57" s="583"/>
      <c r="AH57" s="584"/>
      <c r="AI57" s="584"/>
      <c r="AJ57" s="584"/>
      <c r="AK57" s="584"/>
      <c r="AL57" s="584"/>
      <c r="AM57" s="584"/>
      <c r="AN57" s="587"/>
      <c r="AO57" s="583"/>
      <c r="AP57" s="584"/>
      <c r="AQ57" s="584"/>
      <c r="AR57" s="584"/>
      <c r="AS57" s="584"/>
      <c r="AT57" s="584"/>
      <c r="AU57" s="584"/>
      <c r="AV57" s="584"/>
      <c r="AW57" s="587"/>
      <c r="AX57" s="583"/>
      <c r="AY57" s="584"/>
      <c r="AZ57" s="584"/>
      <c r="BA57" s="584"/>
      <c r="BB57" s="584"/>
      <c r="BC57" s="584"/>
      <c r="BD57" s="584"/>
      <c r="BE57" s="584"/>
      <c r="BF57" s="587"/>
      <c r="BG57" s="583"/>
      <c r="BH57" s="584"/>
      <c r="BI57" s="584"/>
      <c r="BJ57" s="584"/>
      <c r="BK57" s="584"/>
      <c r="BL57" s="584"/>
      <c r="BM57" s="584"/>
      <c r="BN57" s="587"/>
      <c r="BO57" s="583"/>
      <c r="BP57" s="584"/>
      <c r="BQ57" s="584"/>
      <c r="BR57" s="584"/>
      <c r="BS57" s="584"/>
      <c r="BT57" s="584"/>
      <c r="BU57" s="584"/>
      <c r="BV57" s="587"/>
      <c r="BW57" s="583"/>
      <c r="BX57" s="584"/>
      <c r="BY57" s="584"/>
      <c r="BZ57" s="584"/>
      <c r="CA57" s="584"/>
      <c r="CB57" s="584"/>
      <c r="CC57" s="584"/>
      <c r="CD57" s="584"/>
      <c r="CE57" s="587"/>
      <c r="CF57" s="583"/>
      <c r="CG57" s="584"/>
      <c r="CH57" s="584"/>
      <c r="CI57" s="584"/>
      <c r="CJ57" s="584"/>
      <c r="CK57" s="584"/>
      <c r="CL57" s="584"/>
      <c r="CM57" s="587"/>
      <c r="CN57" s="583"/>
      <c r="CO57" s="584"/>
      <c r="CP57" s="584"/>
      <c r="CQ57" s="584"/>
      <c r="CR57" s="584"/>
      <c r="CS57" s="584"/>
      <c r="CT57" s="584"/>
      <c r="CU57" s="587"/>
      <c r="CV57" s="583"/>
      <c r="CW57" s="584"/>
      <c r="CX57" s="584"/>
      <c r="CY57" s="584"/>
      <c r="CZ57" s="584"/>
      <c r="DA57" s="584"/>
      <c r="DB57" s="584"/>
      <c r="DC57" s="584"/>
      <c r="DD57" s="587"/>
      <c r="DE57" s="583"/>
      <c r="DF57" s="584"/>
      <c r="DG57" s="584"/>
      <c r="DH57" s="584"/>
      <c r="DI57" s="584"/>
      <c r="DJ57" s="584"/>
      <c r="DK57" s="584"/>
      <c r="DL57" s="587"/>
      <c r="DM57" s="583"/>
      <c r="DN57" s="584"/>
      <c r="DO57" s="584"/>
      <c r="DP57" s="584"/>
      <c r="DQ57" s="584"/>
      <c r="DR57" s="584"/>
      <c r="DS57" s="584"/>
      <c r="DT57" s="585"/>
    </row>
    <row r="58" spans="1:124" s="166" customFormat="1" ht="12.75" x14ac:dyDescent="0.2">
      <c r="A58" s="561" t="s">
        <v>139</v>
      </c>
      <c r="B58" s="562"/>
      <c r="C58" s="570" t="s">
        <v>429</v>
      </c>
      <c r="D58" s="571"/>
      <c r="E58" s="571"/>
      <c r="F58" s="571"/>
      <c r="G58" s="572"/>
      <c r="H58" s="580"/>
      <c r="I58" s="581"/>
      <c r="J58" s="581"/>
      <c r="K58" s="581"/>
      <c r="L58" s="581"/>
      <c r="M58" s="581"/>
      <c r="N58" s="581"/>
      <c r="O58" s="581"/>
      <c r="P58" s="586"/>
      <c r="Q58" s="580"/>
      <c r="R58" s="581"/>
      <c r="S58" s="581"/>
      <c r="T58" s="581"/>
      <c r="U58" s="581"/>
      <c r="V58" s="581"/>
      <c r="W58" s="581"/>
      <c r="X58" s="586"/>
      <c r="Y58" s="580"/>
      <c r="Z58" s="581"/>
      <c r="AA58" s="581"/>
      <c r="AB58" s="581"/>
      <c r="AC58" s="581"/>
      <c r="AD58" s="581"/>
      <c r="AE58" s="581"/>
      <c r="AF58" s="586"/>
      <c r="AG58" s="580"/>
      <c r="AH58" s="581"/>
      <c r="AI58" s="581"/>
      <c r="AJ58" s="581"/>
      <c r="AK58" s="581"/>
      <c r="AL58" s="581"/>
      <c r="AM58" s="581"/>
      <c r="AN58" s="586"/>
      <c r="AO58" s="580"/>
      <c r="AP58" s="581"/>
      <c r="AQ58" s="581"/>
      <c r="AR58" s="581"/>
      <c r="AS58" s="581"/>
      <c r="AT58" s="581"/>
      <c r="AU58" s="581"/>
      <c r="AV58" s="581"/>
      <c r="AW58" s="586"/>
      <c r="AX58" s="580"/>
      <c r="AY58" s="581"/>
      <c r="AZ58" s="581"/>
      <c r="BA58" s="581"/>
      <c r="BB58" s="581"/>
      <c r="BC58" s="581"/>
      <c r="BD58" s="581"/>
      <c r="BE58" s="581"/>
      <c r="BF58" s="586"/>
      <c r="BG58" s="580"/>
      <c r="BH58" s="581"/>
      <c r="BI58" s="581"/>
      <c r="BJ58" s="581"/>
      <c r="BK58" s="581"/>
      <c r="BL58" s="581"/>
      <c r="BM58" s="581"/>
      <c r="BN58" s="586"/>
      <c r="BO58" s="580"/>
      <c r="BP58" s="581"/>
      <c r="BQ58" s="581"/>
      <c r="BR58" s="581"/>
      <c r="BS58" s="581"/>
      <c r="BT58" s="581"/>
      <c r="BU58" s="581"/>
      <c r="BV58" s="586"/>
      <c r="BW58" s="580"/>
      <c r="BX58" s="581"/>
      <c r="BY58" s="581"/>
      <c r="BZ58" s="581"/>
      <c r="CA58" s="581"/>
      <c r="CB58" s="581"/>
      <c r="CC58" s="581"/>
      <c r="CD58" s="581"/>
      <c r="CE58" s="586"/>
      <c r="CF58" s="580"/>
      <c r="CG58" s="581"/>
      <c r="CH58" s="581"/>
      <c r="CI58" s="581"/>
      <c r="CJ58" s="581"/>
      <c r="CK58" s="581"/>
      <c r="CL58" s="581"/>
      <c r="CM58" s="586"/>
      <c r="CN58" s="580"/>
      <c r="CO58" s="581"/>
      <c r="CP58" s="581"/>
      <c r="CQ58" s="581"/>
      <c r="CR58" s="581"/>
      <c r="CS58" s="581"/>
      <c r="CT58" s="581"/>
      <c r="CU58" s="586"/>
      <c r="CV58" s="580"/>
      <c r="CW58" s="581"/>
      <c r="CX58" s="581"/>
      <c r="CY58" s="581"/>
      <c r="CZ58" s="581"/>
      <c r="DA58" s="581"/>
      <c r="DB58" s="581"/>
      <c r="DC58" s="581"/>
      <c r="DD58" s="586"/>
      <c r="DE58" s="580"/>
      <c r="DF58" s="581"/>
      <c r="DG58" s="581"/>
      <c r="DH58" s="581"/>
      <c r="DI58" s="581"/>
      <c r="DJ58" s="581"/>
      <c r="DK58" s="581"/>
      <c r="DL58" s="586"/>
      <c r="DM58" s="580"/>
      <c r="DN58" s="581"/>
      <c r="DO58" s="581"/>
      <c r="DP58" s="581"/>
      <c r="DQ58" s="581"/>
      <c r="DR58" s="581"/>
      <c r="DS58" s="581"/>
      <c r="DT58" s="582"/>
    </row>
    <row r="59" spans="1:124" s="166" customFormat="1" ht="12.75" x14ac:dyDescent="0.2">
      <c r="A59" s="557"/>
      <c r="B59" s="558"/>
      <c r="C59" s="573"/>
      <c r="D59" s="551"/>
      <c r="E59" s="551"/>
      <c r="F59" s="551"/>
      <c r="G59" s="574"/>
      <c r="H59" s="583"/>
      <c r="I59" s="584"/>
      <c r="J59" s="584"/>
      <c r="K59" s="584"/>
      <c r="L59" s="584"/>
      <c r="M59" s="584"/>
      <c r="N59" s="584"/>
      <c r="O59" s="584"/>
      <c r="P59" s="587"/>
      <c r="Q59" s="583"/>
      <c r="R59" s="584"/>
      <c r="S59" s="584"/>
      <c r="T59" s="584"/>
      <c r="U59" s="584"/>
      <c r="V59" s="584"/>
      <c r="W59" s="584"/>
      <c r="X59" s="587"/>
      <c r="Y59" s="583"/>
      <c r="Z59" s="584"/>
      <c r="AA59" s="584"/>
      <c r="AB59" s="584"/>
      <c r="AC59" s="584"/>
      <c r="AD59" s="584"/>
      <c r="AE59" s="584"/>
      <c r="AF59" s="587"/>
      <c r="AG59" s="583"/>
      <c r="AH59" s="584"/>
      <c r="AI59" s="584"/>
      <c r="AJ59" s="584"/>
      <c r="AK59" s="584"/>
      <c r="AL59" s="584"/>
      <c r="AM59" s="584"/>
      <c r="AN59" s="587"/>
      <c r="AO59" s="583"/>
      <c r="AP59" s="584"/>
      <c r="AQ59" s="584"/>
      <c r="AR59" s="584"/>
      <c r="AS59" s="584"/>
      <c r="AT59" s="584"/>
      <c r="AU59" s="584"/>
      <c r="AV59" s="584"/>
      <c r="AW59" s="587"/>
      <c r="AX59" s="583"/>
      <c r="AY59" s="584"/>
      <c r="AZ59" s="584"/>
      <c r="BA59" s="584"/>
      <c r="BB59" s="584"/>
      <c r="BC59" s="584"/>
      <c r="BD59" s="584"/>
      <c r="BE59" s="584"/>
      <c r="BF59" s="587"/>
      <c r="BG59" s="583"/>
      <c r="BH59" s="584"/>
      <c r="BI59" s="584"/>
      <c r="BJ59" s="584"/>
      <c r="BK59" s="584"/>
      <c r="BL59" s="584"/>
      <c r="BM59" s="584"/>
      <c r="BN59" s="587"/>
      <c r="BO59" s="583"/>
      <c r="BP59" s="584"/>
      <c r="BQ59" s="584"/>
      <c r="BR59" s="584"/>
      <c r="BS59" s="584"/>
      <c r="BT59" s="584"/>
      <c r="BU59" s="584"/>
      <c r="BV59" s="587"/>
      <c r="BW59" s="583"/>
      <c r="BX59" s="584"/>
      <c r="BY59" s="584"/>
      <c r="BZ59" s="584"/>
      <c r="CA59" s="584"/>
      <c r="CB59" s="584"/>
      <c r="CC59" s="584"/>
      <c r="CD59" s="584"/>
      <c r="CE59" s="587"/>
      <c r="CF59" s="583"/>
      <c r="CG59" s="584"/>
      <c r="CH59" s="584"/>
      <c r="CI59" s="584"/>
      <c r="CJ59" s="584"/>
      <c r="CK59" s="584"/>
      <c r="CL59" s="584"/>
      <c r="CM59" s="587"/>
      <c r="CN59" s="583"/>
      <c r="CO59" s="584"/>
      <c r="CP59" s="584"/>
      <c r="CQ59" s="584"/>
      <c r="CR59" s="584"/>
      <c r="CS59" s="584"/>
      <c r="CT59" s="584"/>
      <c r="CU59" s="587"/>
      <c r="CV59" s="583"/>
      <c r="CW59" s="584"/>
      <c r="CX59" s="584"/>
      <c r="CY59" s="584"/>
      <c r="CZ59" s="584"/>
      <c r="DA59" s="584"/>
      <c r="DB59" s="584"/>
      <c r="DC59" s="584"/>
      <c r="DD59" s="587"/>
      <c r="DE59" s="583"/>
      <c r="DF59" s="584"/>
      <c r="DG59" s="584"/>
      <c r="DH59" s="584"/>
      <c r="DI59" s="584"/>
      <c r="DJ59" s="584"/>
      <c r="DK59" s="584"/>
      <c r="DL59" s="587"/>
      <c r="DM59" s="583"/>
      <c r="DN59" s="584"/>
      <c r="DO59" s="584"/>
      <c r="DP59" s="584"/>
      <c r="DQ59" s="584"/>
      <c r="DR59" s="584"/>
      <c r="DS59" s="584"/>
      <c r="DT59" s="585"/>
    </row>
    <row r="60" spans="1:124" s="166" customFormat="1" ht="15" customHeight="1" x14ac:dyDescent="0.2">
      <c r="A60" s="553"/>
      <c r="B60" s="554"/>
      <c r="C60" s="579"/>
      <c r="D60" s="579"/>
      <c r="E60" s="579"/>
      <c r="F60" s="579"/>
      <c r="G60" s="579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2"/>
      <c r="BT60" s="402"/>
      <c r="BU60" s="402"/>
      <c r="BV60" s="402"/>
      <c r="BW60" s="402"/>
      <c r="BX60" s="402"/>
      <c r="BY60" s="402"/>
      <c r="BZ60" s="402"/>
      <c r="CA60" s="402"/>
      <c r="CB60" s="402"/>
      <c r="CC60" s="402"/>
      <c r="CD60" s="402"/>
      <c r="CE60" s="402"/>
      <c r="CF60" s="402"/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  <c r="CT60" s="402"/>
      <c r="CU60" s="402"/>
      <c r="CV60" s="402"/>
      <c r="CW60" s="402"/>
      <c r="CX60" s="402"/>
      <c r="CY60" s="402"/>
      <c r="CZ60" s="402"/>
      <c r="DA60" s="402"/>
      <c r="DB60" s="402"/>
      <c r="DC60" s="402"/>
      <c r="DD60" s="402"/>
      <c r="DE60" s="402"/>
      <c r="DF60" s="402"/>
      <c r="DG60" s="402"/>
      <c r="DH60" s="402"/>
      <c r="DI60" s="402"/>
      <c r="DJ60" s="402"/>
      <c r="DK60" s="402"/>
      <c r="DL60" s="402"/>
      <c r="DM60" s="402"/>
      <c r="DN60" s="402"/>
      <c r="DO60" s="402"/>
      <c r="DP60" s="402"/>
      <c r="DQ60" s="402"/>
      <c r="DR60" s="402"/>
      <c r="DS60" s="402"/>
      <c r="DT60" s="576"/>
    </row>
    <row r="61" spans="1:124" s="166" customFormat="1" ht="15" customHeight="1" thickBot="1" x14ac:dyDescent="0.25">
      <c r="A61" s="567" t="s">
        <v>42</v>
      </c>
      <c r="B61" s="568"/>
      <c r="C61" s="577" t="s">
        <v>46</v>
      </c>
      <c r="D61" s="578"/>
      <c r="E61" s="578"/>
      <c r="F61" s="578"/>
      <c r="G61" s="578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3"/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575"/>
    </row>
    <row r="64" spans="1:124" s="166" customFormat="1" ht="12.75" x14ac:dyDescent="0.2">
      <c r="A64" s="162" t="s">
        <v>49</v>
      </c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52"/>
      <c r="AD64" s="552"/>
      <c r="AE64" s="552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  <c r="BT64" s="552"/>
      <c r="BU64" s="552"/>
      <c r="BV64" s="552"/>
      <c r="BW64" s="552"/>
      <c r="BX64" s="552"/>
      <c r="BY64" s="552"/>
    </row>
    <row r="65" spans="1:110" s="166" customFormat="1" ht="12.75" x14ac:dyDescent="0.2">
      <c r="A65" s="162" t="s">
        <v>54</v>
      </c>
      <c r="H65" s="569" t="s">
        <v>50</v>
      </c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157"/>
      <c r="AQ65" s="157"/>
      <c r="AR65" s="569" t="s">
        <v>52</v>
      </c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</row>
    <row r="66" spans="1:110" s="157" customFormat="1" ht="10.5" x14ac:dyDescent="0.2"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</row>
    <row r="67" spans="1:110" s="157" customFormat="1" ht="3" customHeight="1" x14ac:dyDescent="0.2"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166"/>
      <c r="AQ67" s="166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1"/>
      <c r="BJ67" s="551"/>
      <c r="BK67" s="551"/>
      <c r="BL67" s="551"/>
      <c r="BM67" s="551"/>
      <c r="BN67" s="551"/>
      <c r="BO67" s="551"/>
      <c r="BP67" s="551"/>
      <c r="BQ67" s="551"/>
      <c r="BR67" s="551"/>
      <c r="BS67" s="551"/>
      <c r="BT67" s="551"/>
      <c r="BU67" s="551"/>
      <c r="BV67" s="551"/>
      <c r="BW67" s="551"/>
      <c r="BX67" s="551"/>
      <c r="BY67" s="551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</row>
    <row r="68" spans="1:110" s="166" customFormat="1" ht="12.75" x14ac:dyDescent="0.2">
      <c r="A68" s="162" t="s">
        <v>53</v>
      </c>
      <c r="H68" s="569" t="s">
        <v>50</v>
      </c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157"/>
      <c r="AQ68" s="157"/>
      <c r="AR68" s="569" t="s">
        <v>175</v>
      </c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</row>
    <row r="69" spans="1:110" s="157" customFormat="1" ht="10.5" x14ac:dyDescent="0.2"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</row>
    <row r="70" spans="1:110" s="157" customFormat="1" ht="3" customHeight="1" x14ac:dyDescent="0.2"/>
    <row r="71" spans="1:110" s="166" customFormat="1" ht="12.75" x14ac:dyDescent="0.2">
      <c r="A71" s="156" t="s">
        <v>55</v>
      </c>
      <c r="B71" s="551"/>
      <c r="C71" s="551"/>
      <c r="D71" s="551"/>
      <c r="E71" s="162" t="s">
        <v>56</v>
      </c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156">
        <v>20</v>
      </c>
      <c r="S71" s="550"/>
      <c r="T71" s="550"/>
      <c r="U71" s="550"/>
      <c r="V71" s="162" t="s">
        <v>14</v>
      </c>
    </row>
    <row r="72" spans="1:110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110" s="116" customFormat="1" ht="12" customHeight="1" x14ac:dyDescent="0.2">
      <c r="A73" s="115" t="s">
        <v>1151</v>
      </c>
    </row>
    <row r="74" spans="1:110" s="116" customFormat="1" ht="12" customHeight="1" x14ac:dyDescent="0.2">
      <c r="A74" s="115" t="s">
        <v>1153</v>
      </c>
    </row>
  </sheetData>
  <mergeCells count="814">
    <mergeCell ref="A1:B1"/>
    <mergeCell ref="C1:G1"/>
    <mergeCell ref="H1:AN1"/>
    <mergeCell ref="AO1:DT1"/>
    <mergeCell ref="A2:B2"/>
    <mergeCell ref="C2:G2"/>
    <mergeCell ref="H2:P2"/>
    <mergeCell ref="Q2:AN2"/>
    <mergeCell ref="AO2:AW2"/>
    <mergeCell ref="AX2:DT2"/>
    <mergeCell ref="Y5:AF5"/>
    <mergeCell ref="AG5:AN5"/>
    <mergeCell ref="AO5:AW5"/>
    <mergeCell ref="AX5:BF5"/>
    <mergeCell ref="BG5:BV5"/>
    <mergeCell ref="AX3:BV3"/>
    <mergeCell ref="BW3:CU3"/>
    <mergeCell ref="CV3:DT3"/>
    <mergeCell ref="A4:B4"/>
    <mergeCell ref="C4:G4"/>
    <mergeCell ref="H4:P4"/>
    <mergeCell ref="Q4:X4"/>
    <mergeCell ref="Y4:AN4"/>
    <mergeCell ref="AO4:AW4"/>
    <mergeCell ref="AX4:BV4"/>
    <mergeCell ref="A3:B3"/>
    <mergeCell ref="C3:G3"/>
    <mergeCell ref="H3:P3"/>
    <mergeCell ref="Q3:X3"/>
    <mergeCell ref="Y3:AN3"/>
    <mergeCell ref="AO3:AW3"/>
    <mergeCell ref="BW4:CU4"/>
    <mergeCell ref="CV4:DT4"/>
    <mergeCell ref="AG6:AN6"/>
    <mergeCell ref="AO6:AW6"/>
    <mergeCell ref="AX6:BF6"/>
    <mergeCell ref="BG6:BN6"/>
    <mergeCell ref="BW5:CE5"/>
    <mergeCell ref="CF5:CU5"/>
    <mergeCell ref="CV5:DD5"/>
    <mergeCell ref="DE5:DT5"/>
    <mergeCell ref="A6:B6"/>
    <mergeCell ref="C6:G6"/>
    <mergeCell ref="H6:P6"/>
    <mergeCell ref="Q6:X6"/>
    <mergeCell ref="Y6:AF6"/>
    <mergeCell ref="CF6:CM6"/>
    <mergeCell ref="CN6:CU6"/>
    <mergeCell ref="CV6:DD6"/>
    <mergeCell ref="DE6:DL6"/>
    <mergeCell ref="DM6:DT6"/>
    <mergeCell ref="BO6:BV6"/>
    <mergeCell ref="BW6:CE6"/>
    <mergeCell ref="A5:B5"/>
    <mergeCell ref="C5:G5"/>
    <mergeCell ref="H5:P5"/>
    <mergeCell ref="Q5:X5"/>
    <mergeCell ref="CN7:CU7"/>
    <mergeCell ref="CV7:DD7"/>
    <mergeCell ref="DE7:DL7"/>
    <mergeCell ref="DM7:DT7"/>
    <mergeCell ref="A8:B8"/>
    <mergeCell ref="C8:G8"/>
    <mergeCell ref="H8:P8"/>
    <mergeCell ref="Q8:X8"/>
    <mergeCell ref="Y8:AF8"/>
    <mergeCell ref="AG7:AN7"/>
    <mergeCell ref="AO7:AW7"/>
    <mergeCell ref="AX7:BF7"/>
    <mergeCell ref="BG7:BN7"/>
    <mergeCell ref="BO7:BV7"/>
    <mergeCell ref="BW7:CE7"/>
    <mergeCell ref="CF8:CM8"/>
    <mergeCell ref="CN8:CU8"/>
    <mergeCell ref="CV8:DD8"/>
    <mergeCell ref="DE8:DL8"/>
    <mergeCell ref="DM8:DT8"/>
    <mergeCell ref="BO8:BV8"/>
    <mergeCell ref="BW8:CE8"/>
    <mergeCell ref="A7:B7"/>
    <mergeCell ref="C7:G7"/>
    <mergeCell ref="H9:P9"/>
    <mergeCell ref="Q9:X9"/>
    <mergeCell ref="Y9:AF9"/>
    <mergeCell ref="AG8:AN8"/>
    <mergeCell ref="AO8:AW8"/>
    <mergeCell ref="AX8:BF8"/>
    <mergeCell ref="BG8:BN8"/>
    <mergeCell ref="CF7:CM7"/>
    <mergeCell ref="H7:P7"/>
    <mergeCell ref="Q7:X7"/>
    <mergeCell ref="Y7:AF7"/>
    <mergeCell ref="CF9:CM9"/>
    <mergeCell ref="CN9:CU9"/>
    <mergeCell ref="CV9:DD9"/>
    <mergeCell ref="DE9:DL9"/>
    <mergeCell ref="DM9:DT9"/>
    <mergeCell ref="A10:B10"/>
    <mergeCell ref="C10:G10"/>
    <mergeCell ref="H10:P10"/>
    <mergeCell ref="Q10:X10"/>
    <mergeCell ref="Y10:AF10"/>
    <mergeCell ref="AG9:AN9"/>
    <mergeCell ref="AO9:AW9"/>
    <mergeCell ref="AX9:BF9"/>
    <mergeCell ref="BG9:BN9"/>
    <mergeCell ref="BO9:BV9"/>
    <mergeCell ref="BW9:CE9"/>
    <mergeCell ref="CF10:CM10"/>
    <mergeCell ref="CN10:CU10"/>
    <mergeCell ref="CV10:DD10"/>
    <mergeCell ref="DE10:DL10"/>
    <mergeCell ref="DM10:DT10"/>
    <mergeCell ref="BO10:BV10"/>
    <mergeCell ref="BW10:CE10"/>
    <mergeCell ref="A9:B9"/>
    <mergeCell ref="C9:G9"/>
    <mergeCell ref="A11:B11"/>
    <mergeCell ref="C11:G11"/>
    <mergeCell ref="H11:P11"/>
    <mergeCell ref="Q11:X11"/>
    <mergeCell ref="Y11:AF11"/>
    <mergeCell ref="AG10:AN10"/>
    <mergeCell ref="AO10:AW10"/>
    <mergeCell ref="AX10:BF10"/>
    <mergeCell ref="BG10:BN10"/>
    <mergeCell ref="CF11:CM11"/>
    <mergeCell ref="CN11:CU11"/>
    <mergeCell ref="CV11:DD11"/>
    <mergeCell ref="DE11:DL11"/>
    <mergeCell ref="DM11:DT11"/>
    <mergeCell ref="A12:B12"/>
    <mergeCell ref="C12:G13"/>
    <mergeCell ref="H12:P13"/>
    <mergeCell ref="Q12:X13"/>
    <mergeCell ref="Y12:AF13"/>
    <mergeCell ref="AG11:AN11"/>
    <mergeCell ref="AO11:AW11"/>
    <mergeCell ref="AX11:BF11"/>
    <mergeCell ref="BG11:BN11"/>
    <mergeCell ref="BO11:BV11"/>
    <mergeCell ref="BW11:CE11"/>
    <mergeCell ref="CF12:CM13"/>
    <mergeCell ref="CN12:CU13"/>
    <mergeCell ref="CV12:DD13"/>
    <mergeCell ref="DE12:DL13"/>
    <mergeCell ref="DM12:DT13"/>
    <mergeCell ref="A13:B13"/>
    <mergeCell ref="AG12:AN13"/>
    <mergeCell ref="AO12:AW13"/>
    <mergeCell ref="AX12:BF13"/>
    <mergeCell ref="BG12:BN13"/>
    <mergeCell ref="BO12:BV13"/>
    <mergeCell ref="BW12:CE13"/>
    <mergeCell ref="CN14:CU14"/>
    <mergeCell ref="CV14:DD14"/>
    <mergeCell ref="DE14:DL14"/>
    <mergeCell ref="DM14:DT14"/>
    <mergeCell ref="C15:G15"/>
    <mergeCell ref="H15:P15"/>
    <mergeCell ref="Q15:X15"/>
    <mergeCell ref="Y15:AF15"/>
    <mergeCell ref="AG15:AN15"/>
    <mergeCell ref="AO14:AW14"/>
    <mergeCell ref="AX14:BF14"/>
    <mergeCell ref="BG14:BN14"/>
    <mergeCell ref="BO14:BV14"/>
    <mergeCell ref="BW14:CE14"/>
    <mergeCell ref="CF14:CM14"/>
    <mergeCell ref="C14:G14"/>
    <mergeCell ref="H14:P14"/>
    <mergeCell ref="Q14:X14"/>
    <mergeCell ref="Y14:AF14"/>
    <mergeCell ref="AG14:AN14"/>
    <mergeCell ref="CN15:CU15"/>
    <mergeCell ref="CV15:DD15"/>
    <mergeCell ref="DE15:DL15"/>
    <mergeCell ref="DM15:DT15"/>
    <mergeCell ref="C16:G16"/>
    <mergeCell ref="H16:P16"/>
    <mergeCell ref="Q16:X16"/>
    <mergeCell ref="Y16:AF16"/>
    <mergeCell ref="AG16:AN16"/>
    <mergeCell ref="AO15:AW15"/>
    <mergeCell ref="AX15:BF15"/>
    <mergeCell ref="BG15:BN15"/>
    <mergeCell ref="BO15:BV15"/>
    <mergeCell ref="BW15:CE15"/>
    <mergeCell ref="CF15:CM15"/>
    <mergeCell ref="CN16:CU16"/>
    <mergeCell ref="CV16:DD16"/>
    <mergeCell ref="DE16:DL16"/>
    <mergeCell ref="DM16:DT16"/>
    <mergeCell ref="BW16:CE16"/>
    <mergeCell ref="CF16:CM16"/>
    <mergeCell ref="Y17:AF17"/>
    <mergeCell ref="AG17:AN17"/>
    <mergeCell ref="AO16:AW16"/>
    <mergeCell ref="AX16:BF16"/>
    <mergeCell ref="BG16:BN16"/>
    <mergeCell ref="BO16:BV16"/>
    <mergeCell ref="AO18:AW18"/>
    <mergeCell ref="AX18:BF18"/>
    <mergeCell ref="BG18:BN18"/>
    <mergeCell ref="BO18:BV18"/>
    <mergeCell ref="CN17:CU17"/>
    <mergeCell ref="CV17:DD17"/>
    <mergeCell ref="DE17:DL17"/>
    <mergeCell ref="DM17:DT17"/>
    <mergeCell ref="C18:G18"/>
    <mergeCell ref="H18:P18"/>
    <mergeCell ref="Q18:X18"/>
    <mergeCell ref="Y18:AF18"/>
    <mergeCell ref="AG18:AN18"/>
    <mergeCell ref="AO17:AW17"/>
    <mergeCell ref="AX17:BF17"/>
    <mergeCell ref="BG17:BN17"/>
    <mergeCell ref="BO17:BV17"/>
    <mergeCell ref="BW17:CE17"/>
    <mergeCell ref="CF17:CM17"/>
    <mergeCell ref="CN18:CU18"/>
    <mergeCell ref="CV18:DD18"/>
    <mergeCell ref="DE18:DL18"/>
    <mergeCell ref="DM18:DT18"/>
    <mergeCell ref="BW18:CE18"/>
    <mergeCell ref="CF18:CM18"/>
    <mergeCell ref="C17:G17"/>
    <mergeCell ref="H17:P17"/>
    <mergeCell ref="Q17:X17"/>
    <mergeCell ref="DM19:DT19"/>
    <mergeCell ref="C20:G20"/>
    <mergeCell ref="H20:P20"/>
    <mergeCell ref="Q20:X20"/>
    <mergeCell ref="Y20:AF20"/>
    <mergeCell ref="AG20:AN20"/>
    <mergeCell ref="AO19:AW19"/>
    <mergeCell ref="AX19:BF19"/>
    <mergeCell ref="BG19:BN19"/>
    <mergeCell ref="BO19:BV19"/>
    <mergeCell ref="BW19:CE19"/>
    <mergeCell ref="CF19:CM19"/>
    <mergeCell ref="CN20:CU20"/>
    <mergeCell ref="CV20:DD20"/>
    <mergeCell ref="DE20:DL20"/>
    <mergeCell ref="DM20:DT20"/>
    <mergeCell ref="BW20:CE20"/>
    <mergeCell ref="CF20:CM20"/>
    <mergeCell ref="C19:G19"/>
    <mergeCell ref="H19:P19"/>
    <mergeCell ref="Q19:X19"/>
    <mergeCell ref="Y19:AF19"/>
    <mergeCell ref="AG19:AN19"/>
    <mergeCell ref="AO20:AW20"/>
    <mergeCell ref="AX20:BF20"/>
    <mergeCell ref="BG20:BN20"/>
    <mergeCell ref="BO20:BV20"/>
    <mergeCell ref="CN19:CU19"/>
    <mergeCell ref="CV19:DD19"/>
    <mergeCell ref="DE19:DL19"/>
    <mergeCell ref="CN21:CU21"/>
    <mergeCell ref="CV21:DD21"/>
    <mergeCell ref="DE21:DL21"/>
    <mergeCell ref="DM21:DT21"/>
    <mergeCell ref="C22:G22"/>
    <mergeCell ref="H22:P22"/>
    <mergeCell ref="Q22:X22"/>
    <mergeCell ref="Y22:AF22"/>
    <mergeCell ref="AG22:AN22"/>
    <mergeCell ref="AO21:AW21"/>
    <mergeCell ref="AX21:BF21"/>
    <mergeCell ref="BG21:BN21"/>
    <mergeCell ref="BO21:BV21"/>
    <mergeCell ref="BW21:CE21"/>
    <mergeCell ref="CF21:CM21"/>
    <mergeCell ref="CN22:CU22"/>
    <mergeCell ref="CV22:DD22"/>
    <mergeCell ref="DE22:DL22"/>
    <mergeCell ref="DM22:DT22"/>
    <mergeCell ref="BW22:CE22"/>
    <mergeCell ref="CF22:CM22"/>
    <mergeCell ref="C21:G21"/>
    <mergeCell ref="H21:P21"/>
    <mergeCell ref="Q21:X21"/>
    <mergeCell ref="Y21:AF21"/>
    <mergeCell ref="AG21:AN21"/>
    <mergeCell ref="Y23:AF23"/>
    <mergeCell ref="AG23:AN23"/>
    <mergeCell ref="AO22:AW22"/>
    <mergeCell ref="AX22:BF22"/>
    <mergeCell ref="BG22:BN22"/>
    <mergeCell ref="BO22:BV22"/>
    <mergeCell ref="AO24:AW24"/>
    <mergeCell ref="AX24:BF24"/>
    <mergeCell ref="BG24:BN24"/>
    <mergeCell ref="BO24:BV24"/>
    <mergeCell ref="CN23:CU23"/>
    <mergeCell ref="CV23:DD23"/>
    <mergeCell ref="DE23:DL23"/>
    <mergeCell ref="DM23:DT23"/>
    <mergeCell ref="C24:G24"/>
    <mergeCell ref="H24:P24"/>
    <mergeCell ref="Q24:X24"/>
    <mergeCell ref="Y24:AF24"/>
    <mergeCell ref="AG24:AN24"/>
    <mergeCell ref="AO23:AW23"/>
    <mergeCell ref="AX23:BF23"/>
    <mergeCell ref="BG23:BN23"/>
    <mergeCell ref="BO23:BV23"/>
    <mergeCell ref="BW23:CE23"/>
    <mergeCell ref="CF23:CM23"/>
    <mergeCell ref="CN24:CU24"/>
    <mergeCell ref="CV24:DD24"/>
    <mergeCell ref="DE24:DL24"/>
    <mergeCell ref="DM24:DT24"/>
    <mergeCell ref="BW24:CE24"/>
    <mergeCell ref="CF24:CM24"/>
    <mergeCell ref="C23:G23"/>
    <mergeCell ref="H23:P23"/>
    <mergeCell ref="Q23:X23"/>
    <mergeCell ref="DM25:DT25"/>
    <mergeCell ref="C26:G26"/>
    <mergeCell ref="H26:P26"/>
    <mergeCell ref="Q26:X26"/>
    <mergeCell ref="Y26:AF26"/>
    <mergeCell ref="AG26:AN26"/>
    <mergeCell ref="AO25:AW25"/>
    <mergeCell ref="AX25:BF25"/>
    <mergeCell ref="BG25:BN25"/>
    <mergeCell ref="BO25:BV25"/>
    <mergeCell ref="BW25:CE25"/>
    <mergeCell ref="CF25:CM25"/>
    <mergeCell ref="CN26:CU26"/>
    <mergeCell ref="CV26:DD26"/>
    <mergeCell ref="DE26:DL26"/>
    <mergeCell ref="DM26:DT26"/>
    <mergeCell ref="BW26:CE26"/>
    <mergeCell ref="CF26:CM26"/>
    <mergeCell ref="C25:G25"/>
    <mergeCell ref="H25:P25"/>
    <mergeCell ref="Q25:X25"/>
    <mergeCell ref="Y25:AF25"/>
    <mergeCell ref="AG25:AN25"/>
    <mergeCell ref="AO26:AW26"/>
    <mergeCell ref="AX26:BF26"/>
    <mergeCell ref="BG26:BN26"/>
    <mergeCell ref="BO26:BV26"/>
    <mergeCell ref="CN25:CU25"/>
    <mergeCell ref="CV25:DD25"/>
    <mergeCell ref="DE25:DL25"/>
    <mergeCell ref="CN27:CU27"/>
    <mergeCell ref="CV27:DD27"/>
    <mergeCell ref="DE27:DL27"/>
    <mergeCell ref="DM27:DT27"/>
    <mergeCell ref="C28:G28"/>
    <mergeCell ref="H28:P28"/>
    <mergeCell ref="Q28:X28"/>
    <mergeCell ref="Y28:AF28"/>
    <mergeCell ref="AG28:AN28"/>
    <mergeCell ref="AO27:AW27"/>
    <mergeCell ref="AX27:BF27"/>
    <mergeCell ref="BG27:BN27"/>
    <mergeCell ref="BO27:BV27"/>
    <mergeCell ref="BW27:CE27"/>
    <mergeCell ref="CF27:CM27"/>
    <mergeCell ref="CN28:CU28"/>
    <mergeCell ref="CV28:DD28"/>
    <mergeCell ref="DE28:DL28"/>
    <mergeCell ref="DM28:DT28"/>
    <mergeCell ref="BW28:CE28"/>
    <mergeCell ref="CF28:CM28"/>
    <mergeCell ref="C27:G27"/>
    <mergeCell ref="H27:P27"/>
    <mergeCell ref="Q27:X27"/>
    <mergeCell ref="Y27:AF27"/>
    <mergeCell ref="AG27:AN27"/>
    <mergeCell ref="C29:G29"/>
    <mergeCell ref="H29:P29"/>
    <mergeCell ref="Q29:X29"/>
    <mergeCell ref="Y29:AF29"/>
    <mergeCell ref="AG29:AN29"/>
    <mergeCell ref="AO28:AW28"/>
    <mergeCell ref="AX28:BF28"/>
    <mergeCell ref="BG28:BN28"/>
    <mergeCell ref="BO28:BV28"/>
    <mergeCell ref="CN29:CU29"/>
    <mergeCell ref="CV29:DD29"/>
    <mergeCell ref="DE29:DL29"/>
    <mergeCell ref="DM29:DT29"/>
    <mergeCell ref="C30:G30"/>
    <mergeCell ref="H30:P30"/>
    <mergeCell ref="Q30:X30"/>
    <mergeCell ref="Y30:AF30"/>
    <mergeCell ref="AG30:AN30"/>
    <mergeCell ref="AO29:AW29"/>
    <mergeCell ref="AX29:BF29"/>
    <mergeCell ref="BG29:BN29"/>
    <mergeCell ref="BO29:BV29"/>
    <mergeCell ref="BW29:CE29"/>
    <mergeCell ref="CF29:CM29"/>
    <mergeCell ref="CN30:CU30"/>
    <mergeCell ref="CV30:DD30"/>
    <mergeCell ref="DE30:DL30"/>
    <mergeCell ref="DM30:DT30"/>
    <mergeCell ref="AO30:AW30"/>
    <mergeCell ref="AX30:BF30"/>
    <mergeCell ref="BG30:BN30"/>
    <mergeCell ref="BO30:BV30"/>
    <mergeCell ref="BW30:CE30"/>
    <mergeCell ref="CF30:CM30"/>
    <mergeCell ref="CN31:CU31"/>
    <mergeCell ref="CV31:DD31"/>
    <mergeCell ref="DE31:DL31"/>
    <mergeCell ref="DM31:DT31"/>
    <mergeCell ref="C32:G32"/>
    <mergeCell ref="H32:P32"/>
    <mergeCell ref="Q32:X32"/>
    <mergeCell ref="Y32:AF32"/>
    <mergeCell ref="AG32:AN32"/>
    <mergeCell ref="AO31:AW31"/>
    <mergeCell ref="AX31:BF31"/>
    <mergeCell ref="BG31:BN31"/>
    <mergeCell ref="BO31:BV31"/>
    <mergeCell ref="BW31:CE31"/>
    <mergeCell ref="CF31:CM31"/>
    <mergeCell ref="C31:G31"/>
    <mergeCell ref="H31:P31"/>
    <mergeCell ref="Q31:X31"/>
    <mergeCell ref="Y31:AF31"/>
    <mergeCell ref="AG31:AN31"/>
    <mergeCell ref="CN32:CU32"/>
    <mergeCell ref="CV32:DD32"/>
    <mergeCell ref="DE32:DL32"/>
    <mergeCell ref="AO33:AW33"/>
    <mergeCell ref="AX33:BF33"/>
    <mergeCell ref="BG33:BN33"/>
    <mergeCell ref="BO33:BV33"/>
    <mergeCell ref="DM32:DT32"/>
    <mergeCell ref="C33:G33"/>
    <mergeCell ref="H33:P33"/>
    <mergeCell ref="Q33:X33"/>
    <mergeCell ref="Y33:AF33"/>
    <mergeCell ref="AG33:AN33"/>
    <mergeCell ref="AO32:AW32"/>
    <mergeCell ref="AX32:BF32"/>
    <mergeCell ref="BG32:BN32"/>
    <mergeCell ref="BO32:BV32"/>
    <mergeCell ref="BW32:CE32"/>
    <mergeCell ref="CF32:CM32"/>
    <mergeCell ref="CN33:CU33"/>
    <mergeCell ref="CV33:DD33"/>
    <mergeCell ref="DE33:DL33"/>
    <mergeCell ref="DM33:DT33"/>
    <mergeCell ref="BW33:CE33"/>
    <mergeCell ref="CF33:CM33"/>
    <mergeCell ref="DM34:DT34"/>
    <mergeCell ref="C35:G35"/>
    <mergeCell ref="H35:P35"/>
    <mergeCell ref="Q35:X35"/>
    <mergeCell ref="Y35:AF35"/>
    <mergeCell ref="AG35:AN35"/>
    <mergeCell ref="AO34:AW34"/>
    <mergeCell ref="AX34:BF34"/>
    <mergeCell ref="BG34:BN34"/>
    <mergeCell ref="BO34:BV34"/>
    <mergeCell ref="BW34:CE34"/>
    <mergeCell ref="CF34:CM34"/>
    <mergeCell ref="CN35:CU35"/>
    <mergeCell ref="CV35:DD35"/>
    <mergeCell ref="DE35:DL35"/>
    <mergeCell ref="DM35:DT35"/>
    <mergeCell ref="BW35:CE35"/>
    <mergeCell ref="CF35:CM35"/>
    <mergeCell ref="C34:G34"/>
    <mergeCell ref="H34:P34"/>
    <mergeCell ref="Q34:X34"/>
    <mergeCell ref="Y34:AF34"/>
    <mergeCell ref="AG34:AN34"/>
    <mergeCell ref="AO35:AW35"/>
    <mergeCell ref="AX35:BF35"/>
    <mergeCell ref="BG35:BN35"/>
    <mergeCell ref="BO35:BV35"/>
    <mergeCell ref="CN34:CU34"/>
    <mergeCell ref="CV34:DD34"/>
    <mergeCell ref="DE34:DL34"/>
    <mergeCell ref="CN36:CU36"/>
    <mergeCell ref="CV36:DD36"/>
    <mergeCell ref="DE36:DL36"/>
    <mergeCell ref="DM36:DT36"/>
    <mergeCell ref="C37:G37"/>
    <mergeCell ref="H37:P37"/>
    <mergeCell ref="Q37:X37"/>
    <mergeCell ref="Y37:AF37"/>
    <mergeCell ref="AG37:AN37"/>
    <mergeCell ref="AO36:AW36"/>
    <mergeCell ref="AX36:BF36"/>
    <mergeCell ref="BG36:BN36"/>
    <mergeCell ref="BO36:BV36"/>
    <mergeCell ref="BW36:CE36"/>
    <mergeCell ref="CF36:CM36"/>
    <mergeCell ref="CN37:CU37"/>
    <mergeCell ref="CV37:DD37"/>
    <mergeCell ref="DE37:DL37"/>
    <mergeCell ref="DM37:DT37"/>
    <mergeCell ref="BW37:CE37"/>
    <mergeCell ref="CF37:CM37"/>
    <mergeCell ref="C36:G36"/>
    <mergeCell ref="H36:P36"/>
    <mergeCell ref="Q36:X36"/>
    <mergeCell ref="Y36:AF36"/>
    <mergeCell ref="AG36:AN36"/>
    <mergeCell ref="Y38:AF38"/>
    <mergeCell ref="AG38:AN38"/>
    <mergeCell ref="AO37:AW37"/>
    <mergeCell ref="AX37:BF37"/>
    <mergeCell ref="BG37:BN37"/>
    <mergeCell ref="BO37:BV37"/>
    <mergeCell ref="AO39:AW39"/>
    <mergeCell ref="AX39:BF39"/>
    <mergeCell ref="BG39:BN39"/>
    <mergeCell ref="BO39:BV39"/>
    <mergeCell ref="CN38:CU38"/>
    <mergeCell ref="CV38:DD38"/>
    <mergeCell ref="DE38:DL38"/>
    <mergeCell ref="DM38:DT38"/>
    <mergeCell ref="C39:G39"/>
    <mergeCell ref="H39:P39"/>
    <mergeCell ref="Q39:X39"/>
    <mergeCell ref="Y39:AF39"/>
    <mergeCell ref="AG39:AN39"/>
    <mergeCell ref="AO38:AW38"/>
    <mergeCell ref="AX38:BF38"/>
    <mergeCell ref="BG38:BN38"/>
    <mergeCell ref="BO38:BV38"/>
    <mergeCell ref="BW38:CE38"/>
    <mergeCell ref="CF38:CM38"/>
    <mergeCell ref="CN39:CU39"/>
    <mergeCell ref="CV39:DD39"/>
    <mergeCell ref="DE39:DL39"/>
    <mergeCell ref="DM39:DT39"/>
    <mergeCell ref="BW39:CE39"/>
    <mergeCell ref="CF39:CM39"/>
    <mergeCell ref="C38:G38"/>
    <mergeCell ref="H38:P38"/>
    <mergeCell ref="Q38:X38"/>
    <mergeCell ref="DM40:DT40"/>
    <mergeCell ref="C41:G41"/>
    <mergeCell ref="H41:P41"/>
    <mergeCell ref="Q41:X41"/>
    <mergeCell ref="Y41:AF41"/>
    <mergeCell ref="AG41:AN41"/>
    <mergeCell ref="AO40:AW40"/>
    <mergeCell ref="AX40:BF40"/>
    <mergeCell ref="BG40:BN40"/>
    <mergeCell ref="BO40:BV40"/>
    <mergeCell ref="BW40:CE40"/>
    <mergeCell ref="CF40:CM40"/>
    <mergeCell ref="CN41:CU41"/>
    <mergeCell ref="CV41:DD41"/>
    <mergeCell ref="DE41:DL41"/>
    <mergeCell ref="DM41:DT41"/>
    <mergeCell ref="BW41:CE41"/>
    <mergeCell ref="CF41:CM41"/>
    <mergeCell ref="C40:G40"/>
    <mergeCell ref="H40:P40"/>
    <mergeCell ref="Q40:X40"/>
    <mergeCell ref="Y40:AF40"/>
    <mergeCell ref="AG40:AN40"/>
    <mergeCell ref="AO41:AW41"/>
    <mergeCell ref="AX41:BF41"/>
    <mergeCell ref="BG41:BN41"/>
    <mergeCell ref="BO41:BV41"/>
    <mergeCell ref="CN40:CU40"/>
    <mergeCell ref="CV40:DD40"/>
    <mergeCell ref="DE40:DL40"/>
    <mergeCell ref="CN42:CU42"/>
    <mergeCell ref="CV42:DD42"/>
    <mergeCell ref="DE42:DL42"/>
    <mergeCell ref="DM42:DT42"/>
    <mergeCell ref="C43:G43"/>
    <mergeCell ref="H43:P43"/>
    <mergeCell ref="Q43:X43"/>
    <mergeCell ref="Y43:AF43"/>
    <mergeCell ref="AG43:AN43"/>
    <mergeCell ref="AO42:AW42"/>
    <mergeCell ref="AX42:BF42"/>
    <mergeCell ref="BG42:BN42"/>
    <mergeCell ref="BO42:BV42"/>
    <mergeCell ref="BW42:CE42"/>
    <mergeCell ref="CF42:CM42"/>
    <mergeCell ref="CN43:CU43"/>
    <mergeCell ref="CV43:DD43"/>
    <mergeCell ref="DE43:DL43"/>
    <mergeCell ref="DM43:DT43"/>
    <mergeCell ref="BW43:CE43"/>
    <mergeCell ref="CF43:CM43"/>
    <mergeCell ref="C42:G42"/>
    <mergeCell ref="H42:P42"/>
    <mergeCell ref="Q42:X42"/>
    <mergeCell ref="Y42:AF42"/>
    <mergeCell ref="AG42:AN42"/>
    <mergeCell ref="C44:G44"/>
    <mergeCell ref="H44:P44"/>
    <mergeCell ref="Q44:X44"/>
    <mergeCell ref="Y44:AF44"/>
    <mergeCell ref="AG44:AN44"/>
    <mergeCell ref="AO43:AW43"/>
    <mergeCell ref="AX43:BF43"/>
    <mergeCell ref="BG43:BN43"/>
    <mergeCell ref="BO43:BV43"/>
    <mergeCell ref="CN44:CU44"/>
    <mergeCell ref="CV44:DD44"/>
    <mergeCell ref="DE44:DL44"/>
    <mergeCell ref="DM44:DT44"/>
    <mergeCell ref="C45:G45"/>
    <mergeCell ref="H45:P45"/>
    <mergeCell ref="Q45:X45"/>
    <mergeCell ref="Y45:AF45"/>
    <mergeCell ref="AG45:AN45"/>
    <mergeCell ref="AO44:AW44"/>
    <mergeCell ref="AX44:BF44"/>
    <mergeCell ref="BG44:BN44"/>
    <mergeCell ref="BO44:BV44"/>
    <mergeCell ref="BW44:CE44"/>
    <mergeCell ref="CF44:CM44"/>
    <mergeCell ref="CN45:CU45"/>
    <mergeCell ref="CV45:DD45"/>
    <mergeCell ref="DE45:DL45"/>
    <mergeCell ref="DM45:DT45"/>
    <mergeCell ref="AO45:AW45"/>
    <mergeCell ref="AX45:BF45"/>
    <mergeCell ref="BG45:BN45"/>
    <mergeCell ref="BO45:BV45"/>
    <mergeCell ref="BW45:CE45"/>
    <mergeCell ref="CF45:CM45"/>
    <mergeCell ref="CN46:CU47"/>
    <mergeCell ref="CV46:DD47"/>
    <mergeCell ref="DE46:DL47"/>
    <mergeCell ref="DM46:DT47"/>
    <mergeCell ref="C48:G49"/>
    <mergeCell ref="H48:P49"/>
    <mergeCell ref="Q48:X49"/>
    <mergeCell ref="Y48:AF49"/>
    <mergeCell ref="AO46:AW47"/>
    <mergeCell ref="AX46:BF47"/>
    <mergeCell ref="BG46:BN47"/>
    <mergeCell ref="BO46:BV47"/>
    <mergeCell ref="BW46:CE47"/>
    <mergeCell ref="CF46:CM47"/>
    <mergeCell ref="C46:G47"/>
    <mergeCell ref="H46:P47"/>
    <mergeCell ref="Q46:X47"/>
    <mergeCell ref="Y46:AF47"/>
    <mergeCell ref="AG46:AN47"/>
    <mergeCell ref="CF48:CM49"/>
    <mergeCell ref="CN48:CU49"/>
    <mergeCell ref="CV48:DD49"/>
    <mergeCell ref="DE48:DL49"/>
    <mergeCell ref="DM48:DT49"/>
    <mergeCell ref="AG48:AN49"/>
    <mergeCell ref="AO48:AW49"/>
    <mergeCell ref="AX48:BF49"/>
    <mergeCell ref="BG48:BN49"/>
    <mergeCell ref="BO48:BV49"/>
    <mergeCell ref="BW48:CE49"/>
    <mergeCell ref="CN50:CU50"/>
    <mergeCell ref="CV50:DD50"/>
    <mergeCell ref="DE50:DL50"/>
    <mergeCell ref="DM50:DT50"/>
    <mergeCell ref="BW50:CE50"/>
    <mergeCell ref="CF50:CM50"/>
    <mergeCell ref="H51:P52"/>
    <mergeCell ref="Q51:X52"/>
    <mergeCell ref="Y51:AF52"/>
    <mergeCell ref="AG51:AN52"/>
    <mergeCell ref="AO50:AW50"/>
    <mergeCell ref="AX50:BF50"/>
    <mergeCell ref="BG50:BN50"/>
    <mergeCell ref="BO50:BV50"/>
    <mergeCell ref="C50:G50"/>
    <mergeCell ref="H50:P50"/>
    <mergeCell ref="Q50:X50"/>
    <mergeCell ref="Y50:AF50"/>
    <mergeCell ref="AG50:AN50"/>
    <mergeCell ref="CN51:CU52"/>
    <mergeCell ref="CV51:DD52"/>
    <mergeCell ref="DE51:DL52"/>
    <mergeCell ref="DM51:DT52"/>
    <mergeCell ref="C53:G54"/>
    <mergeCell ref="H53:P54"/>
    <mergeCell ref="Q53:X54"/>
    <mergeCell ref="Y53:AF54"/>
    <mergeCell ref="AO51:AW52"/>
    <mergeCell ref="AX51:BF52"/>
    <mergeCell ref="BG51:BN52"/>
    <mergeCell ref="BO51:BV52"/>
    <mergeCell ref="BW51:CE52"/>
    <mergeCell ref="CF51:CM52"/>
    <mergeCell ref="CF53:CM54"/>
    <mergeCell ref="CN53:CU54"/>
    <mergeCell ref="CV53:DD54"/>
    <mergeCell ref="DE53:DL54"/>
    <mergeCell ref="DM53:DT54"/>
    <mergeCell ref="AG53:AN54"/>
    <mergeCell ref="AO53:AW54"/>
    <mergeCell ref="AX53:BF54"/>
    <mergeCell ref="BG53:BN54"/>
    <mergeCell ref="BO53:BV54"/>
    <mergeCell ref="BW53:CE54"/>
    <mergeCell ref="CN55:CU55"/>
    <mergeCell ref="CV55:DD55"/>
    <mergeCell ref="DE55:DL55"/>
    <mergeCell ref="DM55:DT55"/>
    <mergeCell ref="C56:G57"/>
    <mergeCell ref="H56:P57"/>
    <mergeCell ref="Q56:X57"/>
    <mergeCell ref="Y56:AF57"/>
    <mergeCell ref="AG56:AN57"/>
    <mergeCell ref="AO55:AW55"/>
    <mergeCell ref="AX55:BF55"/>
    <mergeCell ref="BG55:BN55"/>
    <mergeCell ref="BO55:BV55"/>
    <mergeCell ref="BW55:CE55"/>
    <mergeCell ref="CF55:CM55"/>
    <mergeCell ref="C55:G55"/>
    <mergeCell ref="H55:P55"/>
    <mergeCell ref="Q55:X55"/>
    <mergeCell ref="Y55:AF55"/>
    <mergeCell ref="AG55:AN55"/>
    <mergeCell ref="CN56:CU57"/>
    <mergeCell ref="CV56:DD57"/>
    <mergeCell ref="DE56:DL57"/>
    <mergeCell ref="DM56:DT57"/>
    <mergeCell ref="C58:G59"/>
    <mergeCell ref="H58:P59"/>
    <mergeCell ref="Q58:X59"/>
    <mergeCell ref="Y58:AF59"/>
    <mergeCell ref="AO56:AW57"/>
    <mergeCell ref="AX56:BF57"/>
    <mergeCell ref="BG56:BN57"/>
    <mergeCell ref="BO56:BV57"/>
    <mergeCell ref="BW56:CE57"/>
    <mergeCell ref="CF56:CM57"/>
    <mergeCell ref="CF58:CM59"/>
    <mergeCell ref="CN58:CU59"/>
    <mergeCell ref="CV58:DD59"/>
    <mergeCell ref="DE58:DL59"/>
    <mergeCell ref="DM58:DT59"/>
    <mergeCell ref="AG58:AN59"/>
    <mergeCell ref="AO58:AW59"/>
    <mergeCell ref="AX58:BF59"/>
    <mergeCell ref="BG58:BN59"/>
    <mergeCell ref="BO58:BV59"/>
    <mergeCell ref="BW58:CE59"/>
    <mergeCell ref="CN60:CU60"/>
    <mergeCell ref="CV60:DD60"/>
    <mergeCell ref="DE60:DL60"/>
    <mergeCell ref="DM60:DT60"/>
    <mergeCell ref="C61:G61"/>
    <mergeCell ref="H61:P61"/>
    <mergeCell ref="Q61:X61"/>
    <mergeCell ref="Y61:AF61"/>
    <mergeCell ref="AG61:AN61"/>
    <mergeCell ref="AO60:AW60"/>
    <mergeCell ref="AX60:BF60"/>
    <mergeCell ref="BG60:BN60"/>
    <mergeCell ref="BO60:BV60"/>
    <mergeCell ref="BW60:CE60"/>
    <mergeCell ref="CF60:CM60"/>
    <mergeCell ref="C60:G60"/>
    <mergeCell ref="H60:P60"/>
    <mergeCell ref="Q60:X60"/>
    <mergeCell ref="Y60:AF60"/>
    <mergeCell ref="AG60:AN60"/>
    <mergeCell ref="AR65:BY65"/>
    <mergeCell ref="H67:AO67"/>
    <mergeCell ref="AR67:BY67"/>
    <mergeCell ref="H68:AO68"/>
    <mergeCell ref="AR68:BY68"/>
    <mergeCell ref="CN61:CU61"/>
    <mergeCell ref="CV61:DD61"/>
    <mergeCell ref="DE61:DL61"/>
    <mergeCell ref="DM61:DT61"/>
    <mergeCell ref="H64:AO64"/>
    <mergeCell ref="AR64:BY64"/>
    <mergeCell ref="AO61:AW61"/>
    <mergeCell ref="AX61:BF61"/>
    <mergeCell ref="BG61:BN61"/>
    <mergeCell ref="BO61:BV61"/>
    <mergeCell ref="BW61:CE61"/>
    <mergeCell ref="CF61:CM61"/>
    <mergeCell ref="S71:U71"/>
    <mergeCell ref="B71:D71"/>
    <mergeCell ref="G71:Q71"/>
    <mergeCell ref="A31:B31"/>
    <mergeCell ref="A33:B33"/>
    <mergeCell ref="A32:B32"/>
    <mergeCell ref="A48:B48"/>
    <mergeCell ref="A47:B47"/>
    <mergeCell ref="A46:B46"/>
    <mergeCell ref="A56:B56"/>
    <mergeCell ref="A54:B54"/>
    <mergeCell ref="A53:B53"/>
    <mergeCell ref="A52:B52"/>
    <mergeCell ref="A51:B51"/>
    <mergeCell ref="A49:B49"/>
    <mergeCell ref="A61:B61"/>
    <mergeCell ref="A59:B59"/>
    <mergeCell ref="A58:B58"/>
    <mergeCell ref="A57:B57"/>
    <mergeCell ref="H65:AO65"/>
    <mergeCell ref="A60:B60"/>
    <mergeCell ref="A55:B55"/>
    <mergeCell ref="A50:B50"/>
    <mergeCell ref="C51:G5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58"/>
  <sheetViews>
    <sheetView zoomScaleNormal="100" workbookViewId="0">
      <selection sqref="A1:EK1"/>
    </sheetView>
  </sheetViews>
  <sheetFormatPr defaultColWidth="1.42578125" defaultRowHeight="15.75" x14ac:dyDescent="0.25"/>
  <cols>
    <col min="1" max="22" width="1.42578125" style="1"/>
    <col min="23" max="23" width="18.140625" style="1" customWidth="1"/>
    <col min="24" max="27" width="1.42578125" style="1"/>
    <col min="28" max="28" width="4.5703125" style="1" customWidth="1"/>
    <col min="29" max="33" width="1.42578125" style="1"/>
    <col min="34" max="34" width="7.28515625" style="1" customWidth="1"/>
    <col min="35" max="56" width="1.42578125" style="1"/>
    <col min="57" max="57" width="6" style="1" customWidth="1"/>
    <col min="58" max="62" width="1.42578125" style="1"/>
    <col min="63" max="63" width="7.140625" style="1" customWidth="1"/>
    <col min="64" max="68" width="1.42578125" style="1"/>
    <col min="69" max="69" width="5.140625" style="1" customWidth="1"/>
    <col min="70" max="122" width="1.42578125" style="1"/>
    <col min="123" max="123" width="2.7109375" style="1" customWidth="1"/>
    <col min="124" max="135" width="1.42578125" style="74"/>
    <col min="136" max="140" width="1.42578125" style="1"/>
    <col min="141" max="141" width="5.28515625" style="1" customWidth="1"/>
    <col min="142" max="16384" width="1.42578125" style="1"/>
  </cols>
  <sheetData>
    <row r="1" spans="1:147" x14ac:dyDescent="0.25">
      <c r="A1" s="204" t="s">
        <v>452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7" ht="15.75" customHeight="1" x14ac:dyDescent="0.25">
      <c r="A2" s="204" t="s">
        <v>453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</row>
    <row r="3" spans="1:147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27"/>
      <c r="EG3" s="27"/>
      <c r="EH3" s="27"/>
      <c r="EI3" s="27"/>
      <c r="EJ3" s="27"/>
      <c r="EK3" s="27"/>
    </row>
    <row r="4" spans="1:147" s="26" customFormat="1" ht="13.5" thickBot="1" x14ac:dyDescent="0.25">
      <c r="DT4" s="73"/>
      <c r="DU4" s="73"/>
      <c r="DV4" s="73"/>
      <c r="DW4" s="205" t="s">
        <v>6</v>
      </c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</row>
    <row r="5" spans="1:147" s="26" customFormat="1" ht="12.75" x14ac:dyDescent="0.2">
      <c r="A5" s="29"/>
      <c r="BL5" s="24" t="s">
        <v>13</v>
      </c>
      <c r="BM5" s="179" t="s">
        <v>1163</v>
      </c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209">
        <v>20</v>
      </c>
      <c r="BY5" s="209"/>
      <c r="BZ5" s="209"/>
      <c r="CA5" s="210" t="s">
        <v>1164</v>
      </c>
      <c r="CB5" s="210"/>
      <c r="CC5" s="210"/>
      <c r="CD5" s="29" t="s">
        <v>14</v>
      </c>
      <c r="DT5" s="73"/>
      <c r="DU5" s="106" t="s">
        <v>7</v>
      </c>
      <c r="DV5" s="73"/>
      <c r="DW5" s="206" t="s">
        <v>1290</v>
      </c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8"/>
    </row>
    <row r="6" spans="1:147" s="26" customFormat="1" ht="12.75" x14ac:dyDescent="0.2">
      <c r="A6" s="29"/>
      <c r="DT6" s="73"/>
      <c r="DU6" s="106" t="s">
        <v>8</v>
      </c>
      <c r="DV6" s="73"/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7" s="26" customFormat="1" ht="12.75" x14ac:dyDescent="0.2">
      <c r="A7" s="29"/>
      <c r="DT7" s="73"/>
      <c r="DU7" s="106" t="s">
        <v>9</v>
      </c>
      <c r="DV7" s="73"/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7" s="26" customFormat="1" ht="12.75" x14ac:dyDescent="0.2">
      <c r="A8" s="29" t="s">
        <v>15</v>
      </c>
      <c r="Z8" s="179" t="s">
        <v>1291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T8" s="73"/>
      <c r="DU8" s="106" t="s">
        <v>10</v>
      </c>
      <c r="DV8" s="73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7" s="26" customFormat="1" ht="12.75" x14ac:dyDescent="0.2">
      <c r="A9" s="29" t="s">
        <v>16</v>
      </c>
      <c r="DT9" s="73"/>
      <c r="DU9" s="106"/>
      <c r="DV9" s="73"/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7" s="26" customFormat="1" ht="12.75" x14ac:dyDescent="0.2">
      <c r="A10" s="29" t="s">
        <v>17</v>
      </c>
      <c r="Z10" s="179" t="s">
        <v>1342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T10" s="73"/>
      <c r="DU10" s="106" t="s">
        <v>11</v>
      </c>
      <c r="DV10" s="73"/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7" s="140" customFormat="1" ht="12.75" x14ac:dyDescent="0.2">
      <c r="A11" s="136" t="s">
        <v>18</v>
      </c>
      <c r="Z11" s="179" t="s">
        <v>1343</v>
      </c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T11" s="166"/>
      <c r="DU11" s="156" t="s">
        <v>12</v>
      </c>
      <c r="DV11" s="166"/>
      <c r="DW11" s="182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4"/>
    </row>
    <row r="12" spans="1:147" s="26" customFormat="1" ht="13.5" thickBot="1" x14ac:dyDescent="0.25">
      <c r="A12" s="29" t="s">
        <v>19</v>
      </c>
      <c r="DT12" s="73"/>
      <c r="DU12" s="106"/>
      <c r="DV12" s="73"/>
      <c r="DW12" s="185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7"/>
    </row>
    <row r="14" spans="1:147" s="31" customFormat="1" ht="12" x14ac:dyDescent="0.2">
      <c r="A14" s="665" t="s">
        <v>454</v>
      </c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74"/>
      <c r="O14" s="673" t="s">
        <v>387</v>
      </c>
      <c r="P14" s="665"/>
      <c r="Q14" s="665"/>
      <c r="R14" s="665"/>
      <c r="S14" s="665"/>
      <c r="T14" s="665"/>
      <c r="U14" s="665"/>
      <c r="V14" s="665"/>
      <c r="W14" s="674"/>
      <c r="X14" s="673" t="s">
        <v>24</v>
      </c>
      <c r="Y14" s="665"/>
      <c r="Z14" s="665"/>
      <c r="AA14" s="665"/>
      <c r="AB14" s="674"/>
      <c r="AC14" s="673" t="s">
        <v>456</v>
      </c>
      <c r="AD14" s="665"/>
      <c r="AE14" s="665"/>
      <c r="AF14" s="665"/>
      <c r="AG14" s="665"/>
      <c r="AH14" s="674"/>
      <c r="AI14" s="665" t="s">
        <v>392</v>
      </c>
      <c r="AJ14" s="665"/>
      <c r="AK14" s="665"/>
      <c r="AL14" s="665"/>
      <c r="AM14" s="665"/>
      <c r="AN14" s="665"/>
      <c r="AO14" s="665"/>
      <c r="AP14" s="665"/>
      <c r="AQ14" s="665"/>
      <c r="AR14" s="665"/>
      <c r="AS14" s="665"/>
      <c r="AT14" s="665"/>
      <c r="AU14" s="673" t="s">
        <v>22</v>
      </c>
      <c r="AV14" s="665"/>
      <c r="AW14" s="665"/>
      <c r="AX14" s="665"/>
      <c r="AY14" s="674"/>
      <c r="AZ14" s="673" t="s">
        <v>381</v>
      </c>
      <c r="BA14" s="665"/>
      <c r="BB14" s="665"/>
      <c r="BC14" s="665"/>
      <c r="BD14" s="665"/>
      <c r="BE14" s="674"/>
      <c r="BF14" s="665" t="s">
        <v>393</v>
      </c>
      <c r="BG14" s="665"/>
      <c r="BH14" s="665"/>
      <c r="BI14" s="665"/>
      <c r="BJ14" s="665"/>
      <c r="BK14" s="665"/>
      <c r="BL14" s="665"/>
      <c r="BM14" s="665"/>
      <c r="BN14" s="665"/>
      <c r="BO14" s="665"/>
      <c r="BP14" s="665"/>
      <c r="BQ14" s="665"/>
      <c r="BR14" s="665"/>
      <c r="BS14" s="665"/>
      <c r="BT14" s="665"/>
      <c r="BU14" s="665"/>
      <c r="BV14" s="665"/>
      <c r="BW14" s="665"/>
      <c r="BX14" s="665"/>
      <c r="BY14" s="665"/>
      <c r="BZ14" s="665"/>
      <c r="CA14" s="665"/>
      <c r="CB14" s="665"/>
      <c r="CC14" s="665"/>
      <c r="CD14" s="673" t="s">
        <v>459</v>
      </c>
      <c r="CE14" s="665"/>
      <c r="CF14" s="665"/>
      <c r="CG14" s="665"/>
      <c r="CH14" s="665"/>
      <c r="CI14" s="674"/>
      <c r="CJ14" s="665" t="s">
        <v>467</v>
      </c>
      <c r="CK14" s="665"/>
      <c r="CL14" s="665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5"/>
      <c r="DG14" s="665"/>
      <c r="DH14" s="665"/>
      <c r="DI14" s="665"/>
      <c r="DJ14" s="665"/>
      <c r="DK14" s="665"/>
      <c r="DL14" s="665"/>
      <c r="DM14" s="674"/>
      <c r="DN14" s="673" t="s">
        <v>468</v>
      </c>
      <c r="DO14" s="665"/>
      <c r="DP14" s="665"/>
      <c r="DQ14" s="665"/>
      <c r="DR14" s="665"/>
      <c r="DS14" s="665"/>
      <c r="DT14" s="665"/>
      <c r="DU14" s="665"/>
      <c r="DV14" s="665"/>
      <c r="DW14" s="665"/>
      <c r="DX14" s="665"/>
      <c r="DY14" s="665"/>
      <c r="DZ14" s="665"/>
      <c r="EA14" s="665"/>
      <c r="EB14" s="665"/>
      <c r="EC14" s="665"/>
      <c r="ED14" s="665"/>
      <c r="EE14" s="665"/>
      <c r="EF14" s="665"/>
      <c r="EG14" s="665"/>
      <c r="EH14" s="665"/>
      <c r="EI14" s="665"/>
      <c r="EJ14" s="665"/>
      <c r="EK14" s="665"/>
      <c r="EL14" s="30"/>
      <c r="EM14" s="30"/>
      <c r="EN14" s="30"/>
      <c r="EO14" s="30"/>
      <c r="EP14" s="30"/>
      <c r="EQ14" s="30"/>
    </row>
    <row r="15" spans="1:147" s="31" customFormat="1" ht="12" x14ac:dyDescent="0.2">
      <c r="A15" s="666" t="s">
        <v>455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72"/>
      <c r="O15" s="671"/>
      <c r="P15" s="666"/>
      <c r="Q15" s="666"/>
      <c r="R15" s="666"/>
      <c r="S15" s="666"/>
      <c r="T15" s="666"/>
      <c r="U15" s="666"/>
      <c r="V15" s="666"/>
      <c r="W15" s="672"/>
      <c r="X15" s="671" t="s">
        <v>390</v>
      </c>
      <c r="Y15" s="666"/>
      <c r="Z15" s="666"/>
      <c r="AA15" s="666"/>
      <c r="AB15" s="672"/>
      <c r="AC15" s="671" t="s">
        <v>457</v>
      </c>
      <c r="AD15" s="666"/>
      <c r="AE15" s="666"/>
      <c r="AF15" s="666"/>
      <c r="AG15" s="666"/>
      <c r="AH15" s="672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71" t="s">
        <v>25</v>
      </c>
      <c r="AV15" s="666"/>
      <c r="AW15" s="666"/>
      <c r="AX15" s="666"/>
      <c r="AY15" s="672"/>
      <c r="AZ15" s="671"/>
      <c r="BA15" s="666"/>
      <c r="BB15" s="666"/>
      <c r="BC15" s="666"/>
      <c r="BD15" s="666"/>
      <c r="BE15" s="672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71" t="s">
        <v>460</v>
      </c>
      <c r="CE15" s="666"/>
      <c r="CF15" s="666"/>
      <c r="CG15" s="666"/>
      <c r="CH15" s="666"/>
      <c r="CI15" s="672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72"/>
      <c r="DN15" s="671" t="s">
        <v>469</v>
      </c>
      <c r="DO15" s="666"/>
      <c r="DP15" s="666"/>
      <c r="DQ15" s="666"/>
      <c r="DR15" s="666"/>
      <c r="DS15" s="666"/>
      <c r="DT15" s="666"/>
      <c r="DU15" s="666"/>
      <c r="DV15" s="666"/>
      <c r="DW15" s="666"/>
      <c r="DX15" s="666"/>
      <c r="DY15" s="666"/>
      <c r="DZ15" s="666"/>
      <c r="EA15" s="666"/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30"/>
      <c r="EM15" s="30"/>
      <c r="EN15" s="30"/>
      <c r="EO15" s="30"/>
      <c r="EP15" s="30"/>
      <c r="EQ15" s="30"/>
    </row>
    <row r="16" spans="1:147" s="31" customFormat="1" ht="12" x14ac:dyDescent="0.2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72"/>
      <c r="O16" s="671"/>
      <c r="P16" s="666"/>
      <c r="Q16" s="666"/>
      <c r="R16" s="666"/>
      <c r="S16" s="666"/>
      <c r="T16" s="666"/>
      <c r="U16" s="666"/>
      <c r="V16" s="666"/>
      <c r="W16" s="672"/>
      <c r="X16" s="671"/>
      <c r="Y16" s="666"/>
      <c r="Z16" s="666"/>
      <c r="AA16" s="666"/>
      <c r="AB16" s="672"/>
      <c r="AC16" s="671" t="s">
        <v>41</v>
      </c>
      <c r="AD16" s="666"/>
      <c r="AE16" s="666"/>
      <c r="AF16" s="666"/>
      <c r="AG16" s="666"/>
      <c r="AH16" s="672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71"/>
      <c r="AV16" s="666"/>
      <c r="AW16" s="666"/>
      <c r="AX16" s="666"/>
      <c r="AY16" s="672"/>
      <c r="AZ16" s="671"/>
      <c r="BA16" s="666"/>
      <c r="BB16" s="666"/>
      <c r="BC16" s="666"/>
      <c r="BD16" s="666"/>
      <c r="BE16" s="672"/>
      <c r="BF16" s="666"/>
      <c r="BG16" s="666"/>
      <c r="BH16" s="666"/>
      <c r="BI16" s="666"/>
      <c r="BJ16" s="666"/>
      <c r="BK16" s="666"/>
      <c r="BL16" s="663"/>
      <c r="BM16" s="663"/>
      <c r="BN16" s="663"/>
      <c r="BO16" s="663"/>
      <c r="BP16" s="663"/>
      <c r="BQ16" s="663"/>
      <c r="BR16" s="663"/>
      <c r="BS16" s="663"/>
      <c r="BT16" s="663"/>
      <c r="BU16" s="663"/>
      <c r="BV16" s="663"/>
      <c r="BW16" s="663"/>
      <c r="BX16" s="663"/>
      <c r="BY16" s="663"/>
      <c r="BZ16" s="663"/>
      <c r="CA16" s="663"/>
      <c r="CB16" s="663"/>
      <c r="CC16" s="663"/>
      <c r="CD16" s="671" t="s">
        <v>461</v>
      </c>
      <c r="CE16" s="666"/>
      <c r="CF16" s="666"/>
      <c r="CG16" s="666"/>
      <c r="CH16" s="666"/>
      <c r="CI16" s="672"/>
      <c r="CJ16" s="666"/>
      <c r="CK16" s="666"/>
      <c r="CL16" s="666"/>
      <c r="CM16" s="666"/>
      <c r="CN16" s="666"/>
      <c r="CO16" s="666"/>
      <c r="CP16" s="663"/>
      <c r="CQ16" s="663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3"/>
      <c r="DL16" s="663"/>
      <c r="DM16" s="664"/>
      <c r="DN16" s="671" t="s">
        <v>470</v>
      </c>
      <c r="DO16" s="666"/>
      <c r="DP16" s="666"/>
      <c r="DQ16" s="666"/>
      <c r="DR16" s="666"/>
      <c r="DS16" s="666"/>
      <c r="DT16" s="663"/>
      <c r="DU16" s="663"/>
      <c r="DV16" s="663"/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30"/>
      <c r="EM16" s="30"/>
      <c r="EN16" s="30"/>
      <c r="EO16" s="30"/>
      <c r="EP16" s="30"/>
      <c r="EQ16" s="30"/>
    </row>
    <row r="17" spans="1:147" s="31" customFormat="1" ht="12" x14ac:dyDescent="0.2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72"/>
      <c r="O17" s="671"/>
      <c r="P17" s="666"/>
      <c r="Q17" s="666"/>
      <c r="R17" s="666"/>
      <c r="S17" s="666"/>
      <c r="T17" s="666"/>
      <c r="U17" s="666"/>
      <c r="V17" s="666"/>
      <c r="W17" s="672"/>
      <c r="X17" s="671"/>
      <c r="Y17" s="666"/>
      <c r="Z17" s="666"/>
      <c r="AA17" s="666"/>
      <c r="AB17" s="672"/>
      <c r="AC17" s="671"/>
      <c r="AD17" s="666"/>
      <c r="AE17" s="666"/>
      <c r="AF17" s="666"/>
      <c r="AG17" s="666"/>
      <c r="AH17" s="672"/>
      <c r="AI17" s="673" t="s">
        <v>471</v>
      </c>
      <c r="AJ17" s="665"/>
      <c r="AK17" s="665"/>
      <c r="AL17" s="665"/>
      <c r="AM17" s="665"/>
      <c r="AN17" s="665"/>
      <c r="AO17" s="674"/>
      <c r="AP17" s="673" t="s">
        <v>30</v>
      </c>
      <c r="AQ17" s="665"/>
      <c r="AR17" s="665"/>
      <c r="AS17" s="665"/>
      <c r="AT17" s="674"/>
      <c r="AU17" s="671"/>
      <c r="AV17" s="666"/>
      <c r="AW17" s="666"/>
      <c r="AX17" s="666"/>
      <c r="AY17" s="672"/>
      <c r="AZ17" s="671"/>
      <c r="BA17" s="666"/>
      <c r="BB17" s="666"/>
      <c r="BC17" s="666"/>
      <c r="BD17" s="666"/>
      <c r="BE17" s="672"/>
      <c r="BF17" s="673" t="s">
        <v>32</v>
      </c>
      <c r="BG17" s="665"/>
      <c r="BH17" s="665"/>
      <c r="BI17" s="665"/>
      <c r="BJ17" s="665"/>
      <c r="BK17" s="674"/>
      <c r="BL17" s="655" t="s">
        <v>139</v>
      </c>
      <c r="BM17" s="655"/>
      <c r="BN17" s="655"/>
      <c r="BO17" s="655"/>
      <c r="BP17" s="655"/>
      <c r="BQ17" s="655"/>
      <c r="BR17" s="655"/>
      <c r="BS17" s="655"/>
      <c r="BT17" s="655"/>
      <c r="BU17" s="655"/>
      <c r="BV17" s="655"/>
      <c r="BW17" s="655"/>
      <c r="BX17" s="665"/>
      <c r="BY17" s="665"/>
      <c r="BZ17" s="665"/>
      <c r="CA17" s="665"/>
      <c r="CB17" s="665"/>
      <c r="CC17" s="665"/>
      <c r="CD17" s="671" t="s">
        <v>462</v>
      </c>
      <c r="CE17" s="666"/>
      <c r="CF17" s="666"/>
      <c r="CG17" s="666"/>
      <c r="CH17" s="666"/>
      <c r="CI17" s="672"/>
      <c r="CJ17" s="673" t="s">
        <v>32</v>
      </c>
      <c r="CK17" s="665"/>
      <c r="CL17" s="665"/>
      <c r="CM17" s="665"/>
      <c r="CN17" s="665"/>
      <c r="CO17" s="674"/>
      <c r="CP17" s="655" t="s">
        <v>139</v>
      </c>
      <c r="CQ17" s="655"/>
      <c r="CR17" s="655"/>
      <c r="CS17" s="655"/>
      <c r="CT17" s="655"/>
      <c r="CU17" s="655"/>
      <c r="CV17" s="655"/>
      <c r="CW17" s="655"/>
      <c r="CX17" s="655"/>
      <c r="CY17" s="655"/>
      <c r="CZ17" s="655"/>
      <c r="DA17" s="655"/>
      <c r="DB17" s="655"/>
      <c r="DC17" s="655"/>
      <c r="DD17" s="655"/>
      <c r="DE17" s="655"/>
      <c r="DF17" s="655"/>
      <c r="DG17" s="655"/>
      <c r="DH17" s="665"/>
      <c r="DI17" s="665"/>
      <c r="DJ17" s="665"/>
      <c r="DK17" s="665"/>
      <c r="DL17" s="665"/>
      <c r="DM17" s="665"/>
      <c r="DN17" s="673" t="s">
        <v>32</v>
      </c>
      <c r="DO17" s="665"/>
      <c r="DP17" s="665"/>
      <c r="DQ17" s="665"/>
      <c r="DR17" s="665"/>
      <c r="DS17" s="674"/>
      <c r="DT17" s="654" t="s">
        <v>139</v>
      </c>
      <c r="DU17" s="655"/>
      <c r="DV17" s="655"/>
      <c r="DW17" s="655"/>
      <c r="DX17" s="655"/>
      <c r="DY17" s="655"/>
      <c r="DZ17" s="655"/>
      <c r="EA17" s="655"/>
      <c r="EB17" s="655"/>
      <c r="EC17" s="655"/>
      <c r="ED17" s="655"/>
      <c r="EE17" s="655"/>
      <c r="EF17" s="655"/>
      <c r="EG17" s="655"/>
      <c r="EH17" s="655"/>
      <c r="EI17" s="655"/>
      <c r="EJ17" s="655"/>
      <c r="EK17" s="655"/>
      <c r="EL17" s="30"/>
      <c r="EM17" s="30"/>
      <c r="EN17" s="30"/>
      <c r="EO17" s="30"/>
      <c r="EP17" s="30"/>
      <c r="EQ17" s="30"/>
    </row>
    <row r="18" spans="1:147" s="31" customFormat="1" ht="12" x14ac:dyDescent="0.2">
      <c r="A18" s="666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72"/>
      <c r="O18" s="671"/>
      <c r="P18" s="666"/>
      <c r="Q18" s="666"/>
      <c r="R18" s="666"/>
      <c r="S18" s="666"/>
      <c r="T18" s="666"/>
      <c r="U18" s="666"/>
      <c r="V18" s="666"/>
      <c r="W18" s="672"/>
      <c r="X18" s="671"/>
      <c r="Y18" s="666"/>
      <c r="Z18" s="666"/>
      <c r="AA18" s="666"/>
      <c r="AB18" s="672"/>
      <c r="AC18" s="671"/>
      <c r="AD18" s="666"/>
      <c r="AE18" s="666"/>
      <c r="AF18" s="666"/>
      <c r="AG18" s="666"/>
      <c r="AH18" s="672"/>
      <c r="AI18" s="671" t="s">
        <v>472</v>
      </c>
      <c r="AJ18" s="666"/>
      <c r="AK18" s="666"/>
      <c r="AL18" s="666"/>
      <c r="AM18" s="666"/>
      <c r="AN18" s="666"/>
      <c r="AO18" s="672"/>
      <c r="AP18" s="671" t="s">
        <v>31</v>
      </c>
      <c r="AQ18" s="666"/>
      <c r="AR18" s="666"/>
      <c r="AS18" s="666"/>
      <c r="AT18" s="672"/>
      <c r="AU18" s="671"/>
      <c r="AV18" s="666"/>
      <c r="AW18" s="666"/>
      <c r="AX18" s="666"/>
      <c r="AY18" s="672"/>
      <c r="AZ18" s="671"/>
      <c r="BA18" s="666"/>
      <c r="BB18" s="666"/>
      <c r="BC18" s="666"/>
      <c r="BD18" s="666"/>
      <c r="BE18" s="672"/>
      <c r="BF18" s="671"/>
      <c r="BG18" s="666"/>
      <c r="BH18" s="666"/>
      <c r="BI18" s="666"/>
      <c r="BJ18" s="666"/>
      <c r="BK18" s="672"/>
      <c r="BL18" s="665" t="s">
        <v>409</v>
      </c>
      <c r="BM18" s="665"/>
      <c r="BN18" s="665"/>
      <c r="BO18" s="665"/>
      <c r="BP18" s="665"/>
      <c r="BQ18" s="665"/>
      <c r="BR18" s="665"/>
      <c r="BS18" s="665"/>
      <c r="BT18" s="665"/>
      <c r="BU18" s="665"/>
      <c r="BV18" s="665"/>
      <c r="BW18" s="665"/>
      <c r="BX18" s="673" t="s">
        <v>473</v>
      </c>
      <c r="BY18" s="665"/>
      <c r="BZ18" s="665"/>
      <c r="CA18" s="665"/>
      <c r="CB18" s="665"/>
      <c r="CC18" s="674"/>
      <c r="CD18" s="671" t="s">
        <v>463</v>
      </c>
      <c r="CE18" s="666"/>
      <c r="CF18" s="666"/>
      <c r="CG18" s="666"/>
      <c r="CH18" s="666"/>
      <c r="CI18" s="672"/>
      <c r="CJ18" s="671"/>
      <c r="CK18" s="666"/>
      <c r="CL18" s="666"/>
      <c r="CM18" s="666"/>
      <c r="CN18" s="666"/>
      <c r="CO18" s="672"/>
      <c r="CP18" s="665" t="s">
        <v>476</v>
      </c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5"/>
      <c r="DG18" s="665"/>
      <c r="DH18" s="673" t="s">
        <v>488</v>
      </c>
      <c r="DI18" s="665"/>
      <c r="DJ18" s="665"/>
      <c r="DK18" s="665"/>
      <c r="DL18" s="665"/>
      <c r="DM18" s="674"/>
      <c r="DN18" s="671"/>
      <c r="DO18" s="666"/>
      <c r="DP18" s="666"/>
      <c r="DQ18" s="666"/>
      <c r="DR18" s="666"/>
      <c r="DS18" s="672"/>
      <c r="DT18" s="656" t="s">
        <v>497</v>
      </c>
      <c r="DU18" s="657"/>
      <c r="DV18" s="657"/>
      <c r="DW18" s="657"/>
      <c r="DX18" s="657"/>
      <c r="DY18" s="657"/>
      <c r="DZ18" s="657"/>
      <c r="EA18" s="657"/>
      <c r="EB18" s="657"/>
      <c r="EC18" s="657"/>
      <c r="ED18" s="657"/>
      <c r="EE18" s="658"/>
      <c r="EF18" s="670" t="s">
        <v>503</v>
      </c>
      <c r="EG18" s="670"/>
      <c r="EH18" s="670"/>
      <c r="EI18" s="670"/>
      <c r="EJ18" s="670"/>
      <c r="EK18" s="670"/>
      <c r="EL18" s="30"/>
      <c r="EM18" s="30"/>
      <c r="EN18" s="30"/>
      <c r="EO18" s="30"/>
      <c r="EP18" s="30"/>
      <c r="EQ18" s="30"/>
    </row>
    <row r="19" spans="1:147" s="31" customFormat="1" ht="12" x14ac:dyDescent="0.2">
      <c r="A19" s="666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72"/>
      <c r="O19" s="671"/>
      <c r="P19" s="666"/>
      <c r="Q19" s="666"/>
      <c r="R19" s="666"/>
      <c r="S19" s="666"/>
      <c r="T19" s="666"/>
      <c r="U19" s="666"/>
      <c r="V19" s="666"/>
      <c r="W19" s="672"/>
      <c r="X19" s="671"/>
      <c r="Y19" s="666"/>
      <c r="Z19" s="666"/>
      <c r="AA19" s="666"/>
      <c r="AB19" s="672"/>
      <c r="AC19" s="671"/>
      <c r="AD19" s="666"/>
      <c r="AE19" s="666"/>
      <c r="AF19" s="666"/>
      <c r="AG19" s="666"/>
      <c r="AH19" s="672"/>
      <c r="AI19" s="671"/>
      <c r="AJ19" s="666"/>
      <c r="AK19" s="666"/>
      <c r="AL19" s="666"/>
      <c r="AM19" s="666"/>
      <c r="AN19" s="666"/>
      <c r="AO19" s="672"/>
      <c r="AP19" s="671"/>
      <c r="AQ19" s="666"/>
      <c r="AR19" s="666"/>
      <c r="AS19" s="666"/>
      <c r="AT19" s="672"/>
      <c r="AU19" s="671"/>
      <c r="AV19" s="666"/>
      <c r="AW19" s="666"/>
      <c r="AX19" s="666"/>
      <c r="AY19" s="672"/>
      <c r="AZ19" s="671"/>
      <c r="BA19" s="666"/>
      <c r="BB19" s="666"/>
      <c r="BC19" s="666"/>
      <c r="BD19" s="666"/>
      <c r="BE19" s="672"/>
      <c r="BF19" s="671"/>
      <c r="BG19" s="666"/>
      <c r="BH19" s="666"/>
      <c r="BI19" s="666"/>
      <c r="BJ19" s="666"/>
      <c r="BK19" s="672"/>
      <c r="BL19" s="663" t="s">
        <v>410</v>
      </c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71" t="s">
        <v>474</v>
      </c>
      <c r="BY19" s="666"/>
      <c r="BZ19" s="666"/>
      <c r="CA19" s="666"/>
      <c r="CB19" s="666"/>
      <c r="CC19" s="672"/>
      <c r="CD19" s="671" t="s">
        <v>464</v>
      </c>
      <c r="CE19" s="666"/>
      <c r="CF19" s="666"/>
      <c r="CG19" s="666"/>
      <c r="CH19" s="666"/>
      <c r="CI19" s="672"/>
      <c r="CJ19" s="671"/>
      <c r="CK19" s="666"/>
      <c r="CL19" s="666"/>
      <c r="CM19" s="666"/>
      <c r="CN19" s="666"/>
      <c r="CO19" s="672"/>
      <c r="CP19" s="666" t="s">
        <v>475</v>
      </c>
      <c r="CQ19" s="666"/>
      <c r="CR19" s="666"/>
      <c r="CS19" s="666"/>
      <c r="CT19" s="666"/>
      <c r="CU19" s="666"/>
      <c r="CV19" s="666"/>
      <c r="CW19" s="666"/>
      <c r="CX19" s="666"/>
      <c r="CY19" s="666"/>
      <c r="CZ19" s="666"/>
      <c r="DA19" s="666"/>
      <c r="DB19" s="666"/>
      <c r="DC19" s="666"/>
      <c r="DD19" s="666"/>
      <c r="DE19" s="666"/>
      <c r="DF19" s="666"/>
      <c r="DG19" s="666"/>
      <c r="DH19" s="671" t="s">
        <v>489</v>
      </c>
      <c r="DI19" s="666"/>
      <c r="DJ19" s="666"/>
      <c r="DK19" s="666"/>
      <c r="DL19" s="666"/>
      <c r="DM19" s="672"/>
      <c r="DN19" s="671"/>
      <c r="DO19" s="666"/>
      <c r="DP19" s="666"/>
      <c r="DQ19" s="666"/>
      <c r="DR19" s="666"/>
      <c r="DS19" s="672"/>
      <c r="DT19" s="659" t="s">
        <v>498</v>
      </c>
      <c r="DU19" s="660"/>
      <c r="DV19" s="660"/>
      <c r="DW19" s="660"/>
      <c r="DX19" s="660"/>
      <c r="DY19" s="660"/>
      <c r="DZ19" s="660"/>
      <c r="EA19" s="660"/>
      <c r="EB19" s="660"/>
      <c r="EC19" s="660"/>
      <c r="ED19" s="660"/>
      <c r="EE19" s="661"/>
      <c r="EF19" s="670" t="s">
        <v>504</v>
      </c>
      <c r="EG19" s="670"/>
      <c r="EH19" s="670"/>
      <c r="EI19" s="670"/>
      <c r="EJ19" s="670"/>
      <c r="EK19" s="670"/>
      <c r="EL19" s="30"/>
      <c r="EM19" s="30"/>
      <c r="EN19" s="30"/>
      <c r="EO19" s="30"/>
      <c r="EP19" s="30"/>
      <c r="EQ19" s="30"/>
    </row>
    <row r="20" spans="1:147" s="31" customFormat="1" ht="12" x14ac:dyDescent="0.2">
      <c r="A20" s="666"/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72"/>
      <c r="O20" s="671"/>
      <c r="P20" s="666"/>
      <c r="Q20" s="666"/>
      <c r="R20" s="666"/>
      <c r="S20" s="666"/>
      <c r="T20" s="666"/>
      <c r="U20" s="666"/>
      <c r="V20" s="666"/>
      <c r="W20" s="672"/>
      <c r="X20" s="671"/>
      <c r="Y20" s="666"/>
      <c r="Z20" s="666"/>
      <c r="AA20" s="666"/>
      <c r="AB20" s="672"/>
      <c r="AC20" s="671"/>
      <c r="AD20" s="666"/>
      <c r="AE20" s="666"/>
      <c r="AF20" s="666"/>
      <c r="AG20" s="666"/>
      <c r="AH20" s="672"/>
      <c r="AI20" s="671"/>
      <c r="AJ20" s="666"/>
      <c r="AK20" s="666"/>
      <c r="AL20" s="666"/>
      <c r="AM20" s="666"/>
      <c r="AN20" s="666"/>
      <c r="AO20" s="672"/>
      <c r="AP20" s="671"/>
      <c r="AQ20" s="666"/>
      <c r="AR20" s="666"/>
      <c r="AS20" s="666"/>
      <c r="AT20" s="672"/>
      <c r="AU20" s="671"/>
      <c r="AV20" s="666"/>
      <c r="AW20" s="666"/>
      <c r="AX20" s="666"/>
      <c r="AY20" s="672"/>
      <c r="AZ20" s="671"/>
      <c r="BA20" s="666"/>
      <c r="BB20" s="666"/>
      <c r="BC20" s="666"/>
      <c r="BD20" s="666"/>
      <c r="BE20" s="672"/>
      <c r="BF20" s="671"/>
      <c r="BG20" s="666"/>
      <c r="BH20" s="666"/>
      <c r="BI20" s="666"/>
      <c r="BJ20" s="666"/>
      <c r="BK20" s="672"/>
      <c r="BL20" s="665" t="s">
        <v>416</v>
      </c>
      <c r="BM20" s="665"/>
      <c r="BN20" s="665"/>
      <c r="BO20" s="665"/>
      <c r="BP20" s="665"/>
      <c r="BQ20" s="674"/>
      <c r="BR20" s="673" t="s">
        <v>490</v>
      </c>
      <c r="BS20" s="665"/>
      <c r="BT20" s="665"/>
      <c r="BU20" s="665"/>
      <c r="BV20" s="665"/>
      <c r="BW20" s="665"/>
      <c r="BX20" s="671" t="s">
        <v>408</v>
      </c>
      <c r="BY20" s="666"/>
      <c r="BZ20" s="666"/>
      <c r="CA20" s="666"/>
      <c r="CB20" s="666"/>
      <c r="CC20" s="672"/>
      <c r="CD20" s="671" t="s">
        <v>465</v>
      </c>
      <c r="CE20" s="666"/>
      <c r="CF20" s="666"/>
      <c r="CG20" s="666"/>
      <c r="CH20" s="666"/>
      <c r="CI20" s="672"/>
      <c r="CJ20" s="671"/>
      <c r="CK20" s="666"/>
      <c r="CL20" s="666"/>
      <c r="CM20" s="666"/>
      <c r="CN20" s="666"/>
      <c r="CO20" s="672"/>
      <c r="CP20" s="673" t="s">
        <v>477</v>
      </c>
      <c r="CQ20" s="665"/>
      <c r="CR20" s="665"/>
      <c r="CS20" s="665"/>
      <c r="CT20" s="665"/>
      <c r="CU20" s="674"/>
      <c r="CV20" s="673" t="s">
        <v>477</v>
      </c>
      <c r="CW20" s="665"/>
      <c r="CX20" s="665"/>
      <c r="CY20" s="665"/>
      <c r="CZ20" s="665"/>
      <c r="DA20" s="674"/>
      <c r="DB20" s="673" t="s">
        <v>484</v>
      </c>
      <c r="DC20" s="665"/>
      <c r="DD20" s="665"/>
      <c r="DE20" s="665"/>
      <c r="DF20" s="665"/>
      <c r="DG20" s="674"/>
      <c r="DH20" s="671"/>
      <c r="DI20" s="666"/>
      <c r="DJ20" s="666"/>
      <c r="DK20" s="666"/>
      <c r="DL20" s="666"/>
      <c r="DM20" s="672"/>
      <c r="DN20" s="671"/>
      <c r="DO20" s="666"/>
      <c r="DP20" s="666"/>
      <c r="DQ20" s="666"/>
      <c r="DR20" s="666"/>
      <c r="DS20" s="672"/>
      <c r="DT20" s="677" t="s">
        <v>32</v>
      </c>
      <c r="DU20" s="677"/>
      <c r="DV20" s="677"/>
      <c r="DW20" s="677"/>
      <c r="DX20" s="677"/>
      <c r="DY20" s="677"/>
      <c r="DZ20" s="656" t="s">
        <v>232</v>
      </c>
      <c r="EA20" s="657"/>
      <c r="EB20" s="657"/>
      <c r="EC20" s="657"/>
      <c r="ED20" s="657"/>
      <c r="EE20" s="658"/>
      <c r="EF20" s="670"/>
      <c r="EG20" s="670"/>
      <c r="EH20" s="670"/>
      <c r="EI20" s="670"/>
      <c r="EJ20" s="670"/>
      <c r="EK20" s="670"/>
      <c r="EL20" s="30"/>
      <c r="EM20" s="30"/>
      <c r="EN20" s="30"/>
      <c r="EO20" s="30"/>
      <c r="EP20" s="30"/>
      <c r="EQ20" s="30"/>
    </row>
    <row r="21" spans="1:147" s="31" customFormat="1" ht="12" x14ac:dyDescent="0.2">
      <c r="A21" s="666"/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72"/>
      <c r="O21" s="671"/>
      <c r="P21" s="666"/>
      <c r="Q21" s="666"/>
      <c r="R21" s="666"/>
      <c r="S21" s="666"/>
      <c r="T21" s="666"/>
      <c r="U21" s="666"/>
      <c r="V21" s="666"/>
      <c r="W21" s="672"/>
      <c r="X21" s="671"/>
      <c r="Y21" s="666"/>
      <c r="Z21" s="666"/>
      <c r="AA21" s="666"/>
      <c r="AB21" s="672"/>
      <c r="AC21" s="671"/>
      <c r="AD21" s="666"/>
      <c r="AE21" s="666"/>
      <c r="AF21" s="666"/>
      <c r="AG21" s="666"/>
      <c r="AH21" s="672"/>
      <c r="AI21" s="671"/>
      <c r="AJ21" s="666"/>
      <c r="AK21" s="666"/>
      <c r="AL21" s="666"/>
      <c r="AM21" s="666"/>
      <c r="AN21" s="666"/>
      <c r="AO21" s="672"/>
      <c r="AP21" s="671"/>
      <c r="AQ21" s="666"/>
      <c r="AR21" s="666"/>
      <c r="AS21" s="666"/>
      <c r="AT21" s="672"/>
      <c r="AU21" s="671"/>
      <c r="AV21" s="666"/>
      <c r="AW21" s="666"/>
      <c r="AX21" s="666"/>
      <c r="AY21" s="672"/>
      <c r="AZ21" s="671"/>
      <c r="BA21" s="666"/>
      <c r="BB21" s="666"/>
      <c r="BC21" s="666"/>
      <c r="BD21" s="666"/>
      <c r="BE21" s="672"/>
      <c r="BF21" s="671"/>
      <c r="BG21" s="666"/>
      <c r="BH21" s="666"/>
      <c r="BI21" s="666"/>
      <c r="BJ21" s="666"/>
      <c r="BK21" s="672"/>
      <c r="BL21" s="666" t="s">
        <v>494</v>
      </c>
      <c r="BM21" s="666"/>
      <c r="BN21" s="666"/>
      <c r="BO21" s="666"/>
      <c r="BP21" s="666"/>
      <c r="BQ21" s="672"/>
      <c r="BR21" s="671" t="s">
        <v>491</v>
      </c>
      <c r="BS21" s="666"/>
      <c r="BT21" s="666"/>
      <c r="BU21" s="666"/>
      <c r="BV21" s="666"/>
      <c r="BW21" s="666"/>
      <c r="BX21" s="671"/>
      <c r="BY21" s="666"/>
      <c r="BZ21" s="666"/>
      <c r="CA21" s="666"/>
      <c r="CB21" s="666"/>
      <c r="CC21" s="672"/>
      <c r="CD21" s="671" t="s">
        <v>466</v>
      </c>
      <c r="CE21" s="666"/>
      <c r="CF21" s="666"/>
      <c r="CG21" s="666"/>
      <c r="CH21" s="666"/>
      <c r="CI21" s="672"/>
      <c r="CJ21" s="671"/>
      <c r="CK21" s="666"/>
      <c r="CL21" s="666"/>
      <c r="CM21" s="666"/>
      <c r="CN21" s="666"/>
      <c r="CO21" s="672"/>
      <c r="CP21" s="671" t="s">
        <v>478</v>
      </c>
      <c r="CQ21" s="666"/>
      <c r="CR21" s="666"/>
      <c r="CS21" s="666"/>
      <c r="CT21" s="666"/>
      <c r="CU21" s="672"/>
      <c r="CV21" s="671" t="s">
        <v>479</v>
      </c>
      <c r="CW21" s="666"/>
      <c r="CX21" s="666"/>
      <c r="CY21" s="666"/>
      <c r="CZ21" s="666"/>
      <c r="DA21" s="672"/>
      <c r="DB21" s="671" t="s">
        <v>485</v>
      </c>
      <c r="DC21" s="666"/>
      <c r="DD21" s="666"/>
      <c r="DE21" s="666"/>
      <c r="DF21" s="666"/>
      <c r="DG21" s="672"/>
      <c r="DH21" s="671"/>
      <c r="DI21" s="666"/>
      <c r="DJ21" s="666"/>
      <c r="DK21" s="666"/>
      <c r="DL21" s="666"/>
      <c r="DM21" s="672"/>
      <c r="DN21" s="671"/>
      <c r="DO21" s="666"/>
      <c r="DP21" s="666"/>
      <c r="DQ21" s="666"/>
      <c r="DR21" s="666"/>
      <c r="DS21" s="672"/>
      <c r="DT21" s="677"/>
      <c r="DU21" s="677"/>
      <c r="DV21" s="677"/>
      <c r="DW21" s="677"/>
      <c r="DX21" s="677"/>
      <c r="DY21" s="677"/>
      <c r="DZ21" s="667" t="s">
        <v>499</v>
      </c>
      <c r="EA21" s="668"/>
      <c r="EB21" s="668"/>
      <c r="EC21" s="668"/>
      <c r="ED21" s="668"/>
      <c r="EE21" s="669"/>
      <c r="EF21" s="670"/>
      <c r="EG21" s="670"/>
      <c r="EH21" s="670"/>
      <c r="EI21" s="670"/>
      <c r="EJ21" s="670"/>
      <c r="EK21" s="670"/>
      <c r="EL21" s="30"/>
      <c r="EM21" s="30"/>
      <c r="EN21" s="30"/>
      <c r="EO21" s="30"/>
      <c r="EP21" s="30"/>
      <c r="EQ21" s="30"/>
    </row>
    <row r="22" spans="1:147" s="31" customFormat="1" ht="12" x14ac:dyDescent="0.2">
      <c r="A22" s="666"/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72"/>
      <c r="O22" s="671"/>
      <c r="P22" s="666"/>
      <c r="Q22" s="666"/>
      <c r="R22" s="666"/>
      <c r="S22" s="666"/>
      <c r="T22" s="666"/>
      <c r="U22" s="666"/>
      <c r="V22" s="666"/>
      <c r="W22" s="672"/>
      <c r="X22" s="671"/>
      <c r="Y22" s="666"/>
      <c r="Z22" s="666"/>
      <c r="AA22" s="666"/>
      <c r="AB22" s="672"/>
      <c r="AC22" s="671"/>
      <c r="AD22" s="666"/>
      <c r="AE22" s="666"/>
      <c r="AF22" s="666"/>
      <c r="AG22" s="666"/>
      <c r="AH22" s="672"/>
      <c r="AI22" s="671"/>
      <c r="AJ22" s="666"/>
      <c r="AK22" s="666"/>
      <c r="AL22" s="666"/>
      <c r="AM22" s="666"/>
      <c r="AN22" s="666"/>
      <c r="AO22" s="672"/>
      <c r="AP22" s="671"/>
      <c r="AQ22" s="666"/>
      <c r="AR22" s="666"/>
      <c r="AS22" s="666"/>
      <c r="AT22" s="672"/>
      <c r="AU22" s="671"/>
      <c r="AV22" s="666"/>
      <c r="AW22" s="666"/>
      <c r="AX22" s="666"/>
      <c r="AY22" s="672"/>
      <c r="AZ22" s="671"/>
      <c r="BA22" s="666"/>
      <c r="BB22" s="666"/>
      <c r="BC22" s="666"/>
      <c r="BD22" s="666"/>
      <c r="BE22" s="672"/>
      <c r="BF22" s="671"/>
      <c r="BG22" s="666"/>
      <c r="BH22" s="666"/>
      <c r="BI22" s="666"/>
      <c r="BJ22" s="666"/>
      <c r="BK22" s="672"/>
      <c r="BL22" s="666" t="s">
        <v>495</v>
      </c>
      <c r="BM22" s="666"/>
      <c r="BN22" s="666"/>
      <c r="BO22" s="666"/>
      <c r="BP22" s="666"/>
      <c r="BQ22" s="672"/>
      <c r="BR22" s="671" t="s">
        <v>492</v>
      </c>
      <c r="BS22" s="666"/>
      <c r="BT22" s="666"/>
      <c r="BU22" s="666"/>
      <c r="BV22" s="666"/>
      <c r="BW22" s="666"/>
      <c r="BX22" s="671"/>
      <c r="BY22" s="666"/>
      <c r="BZ22" s="666"/>
      <c r="CA22" s="666"/>
      <c r="CB22" s="666"/>
      <c r="CC22" s="672"/>
      <c r="CD22" s="671"/>
      <c r="CE22" s="666"/>
      <c r="CF22" s="666"/>
      <c r="CG22" s="666"/>
      <c r="CH22" s="666"/>
      <c r="CI22" s="672"/>
      <c r="CJ22" s="671"/>
      <c r="CK22" s="666"/>
      <c r="CL22" s="666"/>
      <c r="CM22" s="666"/>
      <c r="CN22" s="666"/>
      <c r="CO22" s="672"/>
      <c r="CP22" s="671" t="s">
        <v>397</v>
      </c>
      <c r="CQ22" s="666"/>
      <c r="CR22" s="666"/>
      <c r="CS22" s="666"/>
      <c r="CT22" s="666"/>
      <c r="CU22" s="672"/>
      <c r="CV22" s="671" t="s">
        <v>480</v>
      </c>
      <c r="CW22" s="666"/>
      <c r="CX22" s="666"/>
      <c r="CY22" s="666"/>
      <c r="CZ22" s="666"/>
      <c r="DA22" s="672"/>
      <c r="DB22" s="671" t="s">
        <v>486</v>
      </c>
      <c r="DC22" s="666"/>
      <c r="DD22" s="666"/>
      <c r="DE22" s="666"/>
      <c r="DF22" s="666"/>
      <c r="DG22" s="672"/>
      <c r="DH22" s="671"/>
      <c r="DI22" s="666"/>
      <c r="DJ22" s="666"/>
      <c r="DK22" s="666"/>
      <c r="DL22" s="666"/>
      <c r="DM22" s="672"/>
      <c r="DN22" s="671"/>
      <c r="DO22" s="666"/>
      <c r="DP22" s="666"/>
      <c r="DQ22" s="666"/>
      <c r="DR22" s="666"/>
      <c r="DS22" s="672"/>
      <c r="DT22" s="677"/>
      <c r="DU22" s="677"/>
      <c r="DV22" s="677"/>
      <c r="DW22" s="677"/>
      <c r="DX22" s="677"/>
      <c r="DY22" s="677"/>
      <c r="DZ22" s="667" t="s">
        <v>500</v>
      </c>
      <c r="EA22" s="668"/>
      <c r="EB22" s="668"/>
      <c r="EC22" s="668"/>
      <c r="ED22" s="668"/>
      <c r="EE22" s="669"/>
      <c r="EF22" s="670"/>
      <c r="EG22" s="670"/>
      <c r="EH22" s="670"/>
      <c r="EI22" s="670"/>
      <c r="EJ22" s="670"/>
      <c r="EK22" s="670"/>
      <c r="EL22" s="30"/>
      <c r="EM22" s="30"/>
      <c r="EN22" s="30"/>
      <c r="EO22" s="30"/>
      <c r="EP22" s="30"/>
      <c r="EQ22" s="30"/>
    </row>
    <row r="23" spans="1:147" s="31" customFormat="1" ht="12" x14ac:dyDescent="0.2">
      <c r="A23" s="666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72"/>
      <c r="O23" s="671"/>
      <c r="P23" s="666"/>
      <c r="Q23" s="666"/>
      <c r="R23" s="666"/>
      <c r="S23" s="666"/>
      <c r="T23" s="666"/>
      <c r="U23" s="666"/>
      <c r="V23" s="666"/>
      <c r="W23" s="672"/>
      <c r="X23" s="671"/>
      <c r="Y23" s="666"/>
      <c r="Z23" s="666"/>
      <c r="AA23" s="666"/>
      <c r="AB23" s="672"/>
      <c r="AC23" s="671"/>
      <c r="AD23" s="666"/>
      <c r="AE23" s="666"/>
      <c r="AF23" s="666"/>
      <c r="AG23" s="666"/>
      <c r="AH23" s="672"/>
      <c r="AI23" s="671"/>
      <c r="AJ23" s="666"/>
      <c r="AK23" s="666"/>
      <c r="AL23" s="666"/>
      <c r="AM23" s="666"/>
      <c r="AN23" s="666"/>
      <c r="AO23" s="672"/>
      <c r="AP23" s="671"/>
      <c r="AQ23" s="666"/>
      <c r="AR23" s="666"/>
      <c r="AS23" s="666"/>
      <c r="AT23" s="672"/>
      <c r="AU23" s="671"/>
      <c r="AV23" s="666"/>
      <c r="AW23" s="666"/>
      <c r="AX23" s="666"/>
      <c r="AY23" s="672"/>
      <c r="AZ23" s="671"/>
      <c r="BA23" s="666"/>
      <c r="BB23" s="666"/>
      <c r="BC23" s="666"/>
      <c r="BD23" s="666"/>
      <c r="BE23" s="672"/>
      <c r="BF23" s="671"/>
      <c r="BG23" s="666"/>
      <c r="BH23" s="666"/>
      <c r="BI23" s="666"/>
      <c r="BJ23" s="666"/>
      <c r="BK23" s="672"/>
      <c r="BL23" s="666" t="s">
        <v>496</v>
      </c>
      <c r="BM23" s="666"/>
      <c r="BN23" s="666"/>
      <c r="BO23" s="666"/>
      <c r="BP23" s="666"/>
      <c r="BQ23" s="672"/>
      <c r="BR23" s="671" t="s">
        <v>493</v>
      </c>
      <c r="BS23" s="666"/>
      <c r="BT23" s="666"/>
      <c r="BU23" s="666"/>
      <c r="BV23" s="666"/>
      <c r="BW23" s="666"/>
      <c r="BX23" s="671"/>
      <c r="BY23" s="666"/>
      <c r="BZ23" s="666"/>
      <c r="CA23" s="666"/>
      <c r="CB23" s="666"/>
      <c r="CC23" s="672"/>
      <c r="CD23" s="671"/>
      <c r="CE23" s="666"/>
      <c r="CF23" s="666"/>
      <c r="CG23" s="666"/>
      <c r="CH23" s="666"/>
      <c r="CI23" s="672"/>
      <c r="CJ23" s="671"/>
      <c r="CK23" s="666"/>
      <c r="CL23" s="666"/>
      <c r="CM23" s="666"/>
      <c r="CN23" s="666"/>
      <c r="CO23" s="672"/>
      <c r="CP23" s="671" t="s">
        <v>398</v>
      </c>
      <c r="CQ23" s="666"/>
      <c r="CR23" s="666"/>
      <c r="CS23" s="666"/>
      <c r="CT23" s="666"/>
      <c r="CU23" s="672"/>
      <c r="CV23" s="671" t="s">
        <v>481</v>
      </c>
      <c r="CW23" s="666"/>
      <c r="CX23" s="666"/>
      <c r="CY23" s="666"/>
      <c r="CZ23" s="666"/>
      <c r="DA23" s="672"/>
      <c r="DB23" s="671" t="s">
        <v>487</v>
      </c>
      <c r="DC23" s="666"/>
      <c r="DD23" s="666"/>
      <c r="DE23" s="666"/>
      <c r="DF23" s="666"/>
      <c r="DG23" s="672"/>
      <c r="DH23" s="671"/>
      <c r="DI23" s="666"/>
      <c r="DJ23" s="666"/>
      <c r="DK23" s="666"/>
      <c r="DL23" s="666"/>
      <c r="DM23" s="672"/>
      <c r="DN23" s="671"/>
      <c r="DO23" s="666"/>
      <c r="DP23" s="666"/>
      <c r="DQ23" s="666"/>
      <c r="DR23" s="666"/>
      <c r="DS23" s="672"/>
      <c r="DT23" s="677"/>
      <c r="DU23" s="677"/>
      <c r="DV23" s="677"/>
      <c r="DW23" s="677"/>
      <c r="DX23" s="677"/>
      <c r="DY23" s="677"/>
      <c r="DZ23" s="667" t="s">
        <v>501</v>
      </c>
      <c r="EA23" s="668"/>
      <c r="EB23" s="668"/>
      <c r="EC23" s="668"/>
      <c r="ED23" s="668"/>
      <c r="EE23" s="669"/>
      <c r="EF23" s="670"/>
      <c r="EG23" s="670"/>
      <c r="EH23" s="670"/>
      <c r="EI23" s="670"/>
      <c r="EJ23" s="670"/>
      <c r="EK23" s="670"/>
      <c r="EL23" s="30"/>
      <c r="EM23" s="30"/>
      <c r="EN23" s="30"/>
      <c r="EO23" s="30"/>
      <c r="EP23" s="30"/>
      <c r="EQ23" s="30"/>
    </row>
    <row r="24" spans="1:147" s="31" customFormat="1" ht="12" x14ac:dyDescent="0.2">
      <c r="A24" s="666"/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72"/>
      <c r="O24" s="671"/>
      <c r="P24" s="666"/>
      <c r="Q24" s="666"/>
      <c r="R24" s="666"/>
      <c r="S24" s="666"/>
      <c r="T24" s="666"/>
      <c r="U24" s="666"/>
      <c r="V24" s="666"/>
      <c r="W24" s="672"/>
      <c r="X24" s="671"/>
      <c r="Y24" s="666"/>
      <c r="Z24" s="666"/>
      <c r="AA24" s="666"/>
      <c r="AB24" s="672"/>
      <c r="AC24" s="671"/>
      <c r="AD24" s="666"/>
      <c r="AE24" s="666"/>
      <c r="AF24" s="666"/>
      <c r="AG24" s="666"/>
      <c r="AH24" s="672"/>
      <c r="AI24" s="671"/>
      <c r="AJ24" s="666"/>
      <c r="AK24" s="666"/>
      <c r="AL24" s="666"/>
      <c r="AM24" s="666"/>
      <c r="AN24" s="666"/>
      <c r="AO24" s="672"/>
      <c r="AP24" s="671"/>
      <c r="AQ24" s="666"/>
      <c r="AR24" s="666"/>
      <c r="AS24" s="666"/>
      <c r="AT24" s="672"/>
      <c r="AU24" s="671"/>
      <c r="AV24" s="666"/>
      <c r="AW24" s="666"/>
      <c r="AX24" s="666"/>
      <c r="AY24" s="672"/>
      <c r="AZ24" s="671"/>
      <c r="BA24" s="666"/>
      <c r="BB24" s="666"/>
      <c r="BC24" s="666"/>
      <c r="BD24" s="666"/>
      <c r="BE24" s="672"/>
      <c r="BF24" s="671"/>
      <c r="BG24" s="666"/>
      <c r="BH24" s="666"/>
      <c r="BI24" s="666"/>
      <c r="BJ24" s="666"/>
      <c r="BK24" s="672"/>
      <c r="BL24" s="666" t="s">
        <v>413</v>
      </c>
      <c r="BM24" s="666"/>
      <c r="BN24" s="666"/>
      <c r="BO24" s="666"/>
      <c r="BP24" s="666"/>
      <c r="BQ24" s="672"/>
      <c r="BR24" s="671" t="s">
        <v>413</v>
      </c>
      <c r="BS24" s="666"/>
      <c r="BT24" s="666"/>
      <c r="BU24" s="666"/>
      <c r="BV24" s="666"/>
      <c r="BW24" s="666"/>
      <c r="BX24" s="671"/>
      <c r="BY24" s="666"/>
      <c r="BZ24" s="666"/>
      <c r="CA24" s="666"/>
      <c r="CB24" s="666"/>
      <c r="CC24" s="672"/>
      <c r="CD24" s="671"/>
      <c r="CE24" s="666"/>
      <c r="CF24" s="666"/>
      <c r="CG24" s="666"/>
      <c r="CH24" s="666"/>
      <c r="CI24" s="672"/>
      <c r="CJ24" s="671"/>
      <c r="CK24" s="666"/>
      <c r="CL24" s="666"/>
      <c r="CM24" s="666"/>
      <c r="CN24" s="666"/>
      <c r="CO24" s="672"/>
      <c r="CP24" s="671"/>
      <c r="CQ24" s="666"/>
      <c r="CR24" s="666"/>
      <c r="CS24" s="666"/>
      <c r="CT24" s="666"/>
      <c r="CU24" s="672"/>
      <c r="CV24" s="671" t="s">
        <v>482</v>
      </c>
      <c r="CW24" s="666"/>
      <c r="CX24" s="666"/>
      <c r="CY24" s="666"/>
      <c r="CZ24" s="666"/>
      <c r="DA24" s="672"/>
      <c r="DB24" s="671" t="s">
        <v>401</v>
      </c>
      <c r="DC24" s="666"/>
      <c r="DD24" s="666"/>
      <c r="DE24" s="666"/>
      <c r="DF24" s="666"/>
      <c r="DG24" s="672"/>
      <c r="DH24" s="671"/>
      <c r="DI24" s="666"/>
      <c r="DJ24" s="666"/>
      <c r="DK24" s="666"/>
      <c r="DL24" s="666"/>
      <c r="DM24" s="672"/>
      <c r="DN24" s="671"/>
      <c r="DO24" s="666"/>
      <c r="DP24" s="666"/>
      <c r="DQ24" s="666"/>
      <c r="DR24" s="666"/>
      <c r="DS24" s="672"/>
      <c r="DT24" s="677"/>
      <c r="DU24" s="677"/>
      <c r="DV24" s="677"/>
      <c r="DW24" s="677"/>
      <c r="DX24" s="677"/>
      <c r="DY24" s="677"/>
      <c r="DZ24" s="667" t="s">
        <v>502</v>
      </c>
      <c r="EA24" s="668"/>
      <c r="EB24" s="668"/>
      <c r="EC24" s="668"/>
      <c r="ED24" s="668"/>
      <c r="EE24" s="669"/>
      <c r="EF24" s="670"/>
      <c r="EG24" s="670"/>
      <c r="EH24" s="670"/>
      <c r="EI24" s="670"/>
      <c r="EJ24" s="670"/>
      <c r="EK24" s="670"/>
      <c r="EL24" s="30"/>
      <c r="EM24" s="30"/>
      <c r="EN24" s="30"/>
      <c r="EO24" s="30"/>
      <c r="EP24" s="30"/>
      <c r="EQ24" s="30"/>
    </row>
    <row r="25" spans="1:147" s="31" customFormat="1" ht="12" x14ac:dyDescent="0.2">
      <c r="A25" s="663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4"/>
      <c r="O25" s="662"/>
      <c r="P25" s="663"/>
      <c r="Q25" s="663"/>
      <c r="R25" s="663"/>
      <c r="S25" s="663"/>
      <c r="T25" s="663"/>
      <c r="U25" s="663"/>
      <c r="V25" s="663"/>
      <c r="W25" s="664"/>
      <c r="X25" s="662"/>
      <c r="Y25" s="663"/>
      <c r="Z25" s="663"/>
      <c r="AA25" s="663"/>
      <c r="AB25" s="664"/>
      <c r="AC25" s="662"/>
      <c r="AD25" s="663"/>
      <c r="AE25" s="663"/>
      <c r="AF25" s="663"/>
      <c r="AG25" s="663"/>
      <c r="AH25" s="664"/>
      <c r="AI25" s="662"/>
      <c r="AJ25" s="663"/>
      <c r="AK25" s="663"/>
      <c r="AL25" s="663"/>
      <c r="AM25" s="663"/>
      <c r="AN25" s="663"/>
      <c r="AO25" s="664"/>
      <c r="AP25" s="662"/>
      <c r="AQ25" s="663"/>
      <c r="AR25" s="663"/>
      <c r="AS25" s="663"/>
      <c r="AT25" s="664"/>
      <c r="AU25" s="662"/>
      <c r="AV25" s="663"/>
      <c r="AW25" s="663"/>
      <c r="AX25" s="663"/>
      <c r="AY25" s="664"/>
      <c r="AZ25" s="662"/>
      <c r="BA25" s="663"/>
      <c r="BB25" s="663"/>
      <c r="BC25" s="663"/>
      <c r="BD25" s="663"/>
      <c r="BE25" s="664"/>
      <c r="BF25" s="662"/>
      <c r="BG25" s="663"/>
      <c r="BH25" s="663"/>
      <c r="BI25" s="663"/>
      <c r="BJ25" s="663"/>
      <c r="BK25" s="664"/>
      <c r="BL25" s="663" t="s">
        <v>359</v>
      </c>
      <c r="BM25" s="663"/>
      <c r="BN25" s="663"/>
      <c r="BO25" s="663"/>
      <c r="BP25" s="663"/>
      <c r="BQ25" s="664"/>
      <c r="BR25" s="662" t="s">
        <v>359</v>
      </c>
      <c r="BS25" s="663"/>
      <c r="BT25" s="663"/>
      <c r="BU25" s="663"/>
      <c r="BV25" s="663"/>
      <c r="BW25" s="663"/>
      <c r="BX25" s="662"/>
      <c r="BY25" s="663"/>
      <c r="BZ25" s="663"/>
      <c r="CA25" s="663"/>
      <c r="CB25" s="663"/>
      <c r="CC25" s="664"/>
      <c r="CD25" s="662"/>
      <c r="CE25" s="663"/>
      <c r="CF25" s="663"/>
      <c r="CG25" s="663"/>
      <c r="CH25" s="663"/>
      <c r="CI25" s="664"/>
      <c r="CJ25" s="662"/>
      <c r="CK25" s="663"/>
      <c r="CL25" s="663"/>
      <c r="CM25" s="663"/>
      <c r="CN25" s="663"/>
      <c r="CO25" s="664"/>
      <c r="CP25" s="662"/>
      <c r="CQ25" s="663"/>
      <c r="CR25" s="663"/>
      <c r="CS25" s="663"/>
      <c r="CT25" s="663"/>
      <c r="CU25" s="664"/>
      <c r="CV25" s="662" t="s">
        <v>483</v>
      </c>
      <c r="CW25" s="663"/>
      <c r="CX25" s="663"/>
      <c r="CY25" s="663"/>
      <c r="CZ25" s="663"/>
      <c r="DA25" s="664"/>
      <c r="DB25" s="662"/>
      <c r="DC25" s="663"/>
      <c r="DD25" s="663"/>
      <c r="DE25" s="663"/>
      <c r="DF25" s="663"/>
      <c r="DG25" s="664"/>
      <c r="DH25" s="662"/>
      <c r="DI25" s="663"/>
      <c r="DJ25" s="663"/>
      <c r="DK25" s="663"/>
      <c r="DL25" s="663"/>
      <c r="DM25" s="664"/>
      <c r="DN25" s="662"/>
      <c r="DO25" s="663"/>
      <c r="DP25" s="663"/>
      <c r="DQ25" s="663"/>
      <c r="DR25" s="663"/>
      <c r="DS25" s="664"/>
      <c r="DT25" s="659"/>
      <c r="DU25" s="660"/>
      <c r="DV25" s="660"/>
      <c r="DW25" s="660"/>
      <c r="DX25" s="660"/>
      <c r="DY25" s="660"/>
      <c r="DZ25" s="659"/>
      <c r="EA25" s="660"/>
      <c r="EB25" s="660"/>
      <c r="EC25" s="660"/>
      <c r="ED25" s="660"/>
      <c r="EE25" s="661"/>
      <c r="EF25" s="663"/>
      <c r="EG25" s="663"/>
      <c r="EH25" s="663"/>
      <c r="EI25" s="663"/>
      <c r="EJ25" s="663"/>
      <c r="EK25" s="663"/>
      <c r="EL25" s="30"/>
      <c r="EM25" s="30"/>
      <c r="EN25" s="30"/>
      <c r="EO25" s="30"/>
      <c r="EP25" s="30"/>
      <c r="EQ25" s="30"/>
    </row>
    <row r="26" spans="1:147" s="31" customFormat="1" ht="12" x14ac:dyDescent="0.2">
      <c r="A26" s="672">
        <v>1</v>
      </c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>
        <v>2</v>
      </c>
      <c r="P26" s="676"/>
      <c r="Q26" s="676"/>
      <c r="R26" s="676"/>
      <c r="S26" s="676"/>
      <c r="T26" s="676"/>
      <c r="U26" s="676"/>
      <c r="V26" s="676"/>
      <c r="W26" s="676"/>
      <c r="X26" s="676">
        <v>3</v>
      </c>
      <c r="Y26" s="676"/>
      <c r="Z26" s="676"/>
      <c r="AA26" s="676"/>
      <c r="AB26" s="676"/>
      <c r="AC26" s="676">
        <v>4</v>
      </c>
      <c r="AD26" s="676"/>
      <c r="AE26" s="676"/>
      <c r="AF26" s="676"/>
      <c r="AG26" s="676"/>
      <c r="AH26" s="676"/>
      <c r="AI26" s="676">
        <v>5</v>
      </c>
      <c r="AJ26" s="676"/>
      <c r="AK26" s="676"/>
      <c r="AL26" s="676"/>
      <c r="AM26" s="676"/>
      <c r="AN26" s="676"/>
      <c r="AO26" s="676"/>
      <c r="AP26" s="676">
        <v>6</v>
      </c>
      <c r="AQ26" s="676"/>
      <c r="AR26" s="676"/>
      <c r="AS26" s="676"/>
      <c r="AT26" s="676"/>
      <c r="AU26" s="676">
        <v>7</v>
      </c>
      <c r="AV26" s="676"/>
      <c r="AW26" s="676"/>
      <c r="AX26" s="676"/>
      <c r="AY26" s="676"/>
      <c r="AZ26" s="676">
        <v>8</v>
      </c>
      <c r="BA26" s="676"/>
      <c r="BB26" s="676"/>
      <c r="BC26" s="676"/>
      <c r="BD26" s="676"/>
      <c r="BE26" s="676"/>
      <c r="BF26" s="676">
        <v>9</v>
      </c>
      <c r="BG26" s="676"/>
      <c r="BH26" s="676"/>
      <c r="BI26" s="676"/>
      <c r="BJ26" s="676"/>
      <c r="BK26" s="676"/>
      <c r="BL26" s="676">
        <v>10</v>
      </c>
      <c r="BM26" s="676"/>
      <c r="BN26" s="676"/>
      <c r="BO26" s="676"/>
      <c r="BP26" s="676"/>
      <c r="BQ26" s="676"/>
      <c r="BR26" s="676">
        <v>11</v>
      </c>
      <c r="BS26" s="676"/>
      <c r="BT26" s="676"/>
      <c r="BU26" s="676"/>
      <c r="BV26" s="676"/>
      <c r="BW26" s="676"/>
      <c r="BX26" s="676">
        <v>12</v>
      </c>
      <c r="BY26" s="676"/>
      <c r="BZ26" s="676"/>
      <c r="CA26" s="676"/>
      <c r="CB26" s="676"/>
      <c r="CC26" s="676"/>
      <c r="CD26" s="676">
        <v>13</v>
      </c>
      <c r="CE26" s="676"/>
      <c r="CF26" s="676"/>
      <c r="CG26" s="676"/>
      <c r="CH26" s="676"/>
      <c r="CI26" s="676"/>
      <c r="CJ26" s="676">
        <v>14</v>
      </c>
      <c r="CK26" s="676"/>
      <c r="CL26" s="676"/>
      <c r="CM26" s="676"/>
      <c r="CN26" s="676"/>
      <c r="CO26" s="676"/>
      <c r="CP26" s="676">
        <v>15</v>
      </c>
      <c r="CQ26" s="676"/>
      <c r="CR26" s="676"/>
      <c r="CS26" s="676"/>
      <c r="CT26" s="676"/>
      <c r="CU26" s="676"/>
      <c r="CV26" s="676">
        <v>16</v>
      </c>
      <c r="CW26" s="676"/>
      <c r="CX26" s="676"/>
      <c r="CY26" s="676"/>
      <c r="CZ26" s="676"/>
      <c r="DA26" s="676"/>
      <c r="DB26" s="676">
        <v>17</v>
      </c>
      <c r="DC26" s="676"/>
      <c r="DD26" s="676"/>
      <c r="DE26" s="676"/>
      <c r="DF26" s="676"/>
      <c r="DG26" s="676"/>
      <c r="DH26" s="676">
        <v>18</v>
      </c>
      <c r="DI26" s="676"/>
      <c r="DJ26" s="676"/>
      <c r="DK26" s="676"/>
      <c r="DL26" s="676"/>
      <c r="DM26" s="676"/>
      <c r="DN26" s="676">
        <v>19</v>
      </c>
      <c r="DO26" s="676"/>
      <c r="DP26" s="676"/>
      <c r="DQ26" s="676"/>
      <c r="DR26" s="676"/>
      <c r="DS26" s="676"/>
      <c r="DT26" s="680">
        <v>20</v>
      </c>
      <c r="DU26" s="680"/>
      <c r="DV26" s="680"/>
      <c r="DW26" s="680"/>
      <c r="DX26" s="680"/>
      <c r="DY26" s="680"/>
      <c r="DZ26" s="680">
        <v>21</v>
      </c>
      <c r="EA26" s="680"/>
      <c r="EB26" s="680"/>
      <c r="EC26" s="680"/>
      <c r="ED26" s="680"/>
      <c r="EE26" s="680"/>
      <c r="EF26" s="676">
        <v>22</v>
      </c>
      <c r="EG26" s="676"/>
      <c r="EH26" s="676"/>
      <c r="EI26" s="676"/>
      <c r="EJ26" s="676"/>
      <c r="EK26" s="671"/>
      <c r="EL26" s="30"/>
      <c r="EM26" s="30"/>
      <c r="EN26" s="30"/>
      <c r="EO26" s="30"/>
      <c r="EP26" s="30"/>
      <c r="EQ26" s="30"/>
    </row>
    <row r="27" spans="1:147" s="26" customFormat="1" ht="50.25" customHeight="1" x14ac:dyDescent="0.2">
      <c r="A27" s="647" t="s">
        <v>1166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8" t="s">
        <v>1293</v>
      </c>
      <c r="P27" s="648" t="s">
        <v>1167</v>
      </c>
      <c r="Q27" s="648" t="s">
        <v>1167</v>
      </c>
      <c r="R27" s="648" t="s">
        <v>1167</v>
      </c>
      <c r="S27" s="648" t="s">
        <v>1167</v>
      </c>
      <c r="T27" s="648" t="s">
        <v>1167</v>
      </c>
      <c r="U27" s="648" t="s">
        <v>1167</v>
      </c>
      <c r="V27" s="648" t="s">
        <v>1167</v>
      </c>
      <c r="W27" s="648" t="s">
        <v>1167</v>
      </c>
      <c r="X27" s="649" t="s">
        <v>1335</v>
      </c>
      <c r="Y27" s="649"/>
      <c r="Z27" s="649"/>
      <c r="AA27" s="649"/>
      <c r="AB27" s="649"/>
      <c r="AC27" s="650" t="s">
        <v>1336</v>
      </c>
      <c r="AD27" s="650" t="s">
        <v>1168</v>
      </c>
      <c r="AE27" s="650" t="s">
        <v>1168</v>
      </c>
      <c r="AF27" s="650" t="s">
        <v>1168</v>
      </c>
      <c r="AG27" s="650" t="s">
        <v>1168</v>
      </c>
      <c r="AH27" s="650" t="s">
        <v>1168</v>
      </c>
      <c r="AI27" s="647" t="s">
        <v>912</v>
      </c>
      <c r="AJ27" s="647"/>
      <c r="AK27" s="647"/>
      <c r="AL27" s="647"/>
      <c r="AM27" s="647"/>
      <c r="AN27" s="647"/>
      <c r="AO27" s="647"/>
      <c r="AP27" s="648" t="s">
        <v>1169</v>
      </c>
      <c r="AQ27" s="648"/>
      <c r="AR27" s="648"/>
      <c r="AS27" s="648"/>
      <c r="AT27" s="648"/>
      <c r="AU27" s="648" t="s">
        <v>1170</v>
      </c>
      <c r="AV27" s="648"/>
      <c r="AW27" s="648"/>
      <c r="AX27" s="648"/>
      <c r="AY27" s="648"/>
      <c r="AZ27" s="651">
        <v>68759</v>
      </c>
      <c r="BA27" s="651" t="s">
        <v>1190</v>
      </c>
      <c r="BB27" s="651" t="s">
        <v>1190</v>
      </c>
      <c r="BC27" s="651" t="s">
        <v>1190</v>
      </c>
      <c r="BD27" s="651" t="s">
        <v>1190</v>
      </c>
      <c r="BE27" s="651" t="s">
        <v>1190</v>
      </c>
      <c r="BF27" s="651">
        <v>68759</v>
      </c>
      <c r="BG27" s="651" t="s">
        <v>1190</v>
      </c>
      <c r="BH27" s="651" t="s">
        <v>1190</v>
      </c>
      <c r="BI27" s="651" t="s">
        <v>1190</v>
      </c>
      <c r="BJ27" s="651" t="s">
        <v>1190</v>
      </c>
      <c r="BK27" s="651" t="s">
        <v>1190</v>
      </c>
      <c r="BL27" s="651">
        <v>68759</v>
      </c>
      <c r="BM27" s="651" t="s">
        <v>1190</v>
      </c>
      <c r="BN27" s="651" t="s">
        <v>1190</v>
      </c>
      <c r="BO27" s="651" t="s">
        <v>1190</v>
      </c>
      <c r="BP27" s="651" t="s">
        <v>1190</v>
      </c>
      <c r="BQ27" s="651" t="s">
        <v>1190</v>
      </c>
      <c r="BR27" s="651"/>
      <c r="BS27" s="651"/>
      <c r="BT27" s="651"/>
      <c r="BU27" s="651"/>
      <c r="BV27" s="651"/>
      <c r="BW27" s="651"/>
      <c r="BX27" s="651"/>
      <c r="BY27" s="651"/>
      <c r="BZ27" s="651"/>
      <c r="CA27" s="651"/>
      <c r="CB27" s="651"/>
      <c r="CC27" s="651"/>
      <c r="CD27" s="651"/>
      <c r="CE27" s="651"/>
      <c r="CF27" s="651"/>
      <c r="CG27" s="651"/>
      <c r="CH27" s="651"/>
      <c r="CI27" s="651"/>
      <c r="CJ27" s="651"/>
      <c r="CK27" s="651"/>
      <c r="CL27" s="651"/>
      <c r="CM27" s="651"/>
      <c r="CN27" s="651"/>
      <c r="CO27" s="651"/>
      <c r="CP27" s="651"/>
      <c r="CQ27" s="651"/>
      <c r="CR27" s="651"/>
      <c r="CS27" s="651"/>
      <c r="CT27" s="651"/>
      <c r="CU27" s="651"/>
      <c r="CV27" s="651"/>
      <c r="CW27" s="651"/>
      <c r="CX27" s="651"/>
      <c r="CY27" s="651"/>
      <c r="CZ27" s="651"/>
      <c r="DA27" s="651"/>
      <c r="DB27" s="651"/>
      <c r="DC27" s="651"/>
      <c r="DD27" s="651"/>
      <c r="DE27" s="651"/>
      <c r="DF27" s="651"/>
      <c r="DG27" s="651"/>
      <c r="DH27" s="651"/>
      <c r="DI27" s="651"/>
      <c r="DJ27" s="651"/>
      <c r="DK27" s="651"/>
      <c r="DL27" s="651"/>
      <c r="DM27" s="651"/>
      <c r="DN27" s="651">
        <v>890479.58</v>
      </c>
      <c r="DO27" s="651"/>
      <c r="DP27" s="651"/>
      <c r="DQ27" s="651"/>
      <c r="DR27" s="651"/>
      <c r="DS27" s="651"/>
      <c r="DT27" s="644"/>
      <c r="DU27" s="644"/>
      <c r="DV27" s="644"/>
      <c r="DW27" s="644"/>
      <c r="DX27" s="644"/>
      <c r="DY27" s="644"/>
      <c r="DZ27" s="644"/>
      <c r="EA27" s="644"/>
      <c r="EB27" s="644"/>
      <c r="EC27" s="644"/>
      <c r="ED27" s="644"/>
      <c r="EE27" s="644"/>
      <c r="EF27" s="646">
        <f>59365305.52*1.5/100</f>
        <v>890479.58279999997</v>
      </c>
      <c r="EG27" s="646"/>
      <c r="EH27" s="646"/>
      <c r="EI27" s="646"/>
      <c r="EJ27" s="646"/>
      <c r="EK27" s="646"/>
      <c r="EL27" s="11"/>
      <c r="EM27" s="11"/>
      <c r="EN27" s="11"/>
      <c r="EO27" s="11"/>
      <c r="EP27" s="11"/>
      <c r="EQ27" s="11"/>
    </row>
    <row r="28" spans="1:147" s="26" customFormat="1" ht="50.25" customHeight="1" x14ac:dyDescent="0.2">
      <c r="A28" s="647" t="s">
        <v>1166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8" t="s">
        <v>1293</v>
      </c>
      <c r="P28" s="648" t="s">
        <v>1167</v>
      </c>
      <c r="Q28" s="648" t="s">
        <v>1167</v>
      </c>
      <c r="R28" s="648" t="s">
        <v>1167</v>
      </c>
      <c r="S28" s="648" t="s">
        <v>1167</v>
      </c>
      <c r="T28" s="648" t="s">
        <v>1167</v>
      </c>
      <c r="U28" s="648" t="s">
        <v>1167</v>
      </c>
      <c r="V28" s="648" t="s">
        <v>1167</v>
      </c>
      <c r="W28" s="648" t="s">
        <v>1167</v>
      </c>
      <c r="X28" s="649" t="s">
        <v>1335</v>
      </c>
      <c r="Y28" s="649"/>
      <c r="Z28" s="649"/>
      <c r="AA28" s="649"/>
      <c r="AB28" s="649"/>
      <c r="AC28" s="650" t="s">
        <v>1336</v>
      </c>
      <c r="AD28" s="650" t="s">
        <v>1168</v>
      </c>
      <c r="AE28" s="650" t="s">
        <v>1168</v>
      </c>
      <c r="AF28" s="650" t="s">
        <v>1168</v>
      </c>
      <c r="AG28" s="650" t="s">
        <v>1168</v>
      </c>
      <c r="AH28" s="650" t="s">
        <v>1168</v>
      </c>
      <c r="AI28" s="647" t="s">
        <v>912</v>
      </c>
      <c r="AJ28" s="647"/>
      <c r="AK28" s="647"/>
      <c r="AL28" s="647"/>
      <c r="AM28" s="647"/>
      <c r="AN28" s="647"/>
      <c r="AO28" s="647"/>
      <c r="AP28" s="648" t="s">
        <v>1169</v>
      </c>
      <c r="AQ28" s="648"/>
      <c r="AR28" s="648"/>
      <c r="AS28" s="648"/>
      <c r="AT28" s="648"/>
      <c r="AU28" s="648" t="s">
        <v>1171</v>
      </c>
      <c r="AV28" s="648"/>
      <c r="AW28" s="648"/>
      <c r="AX28" s="648"/>
      <c r="AY28" s="648"/>
      <c r="AZ28" s="651">
        <v>3448</v>
      </c>
      <c r="BA28" s="651" t="s">
        <v>1191</v>
      </c>
      <c r="BB28" s="651" t="s">
        <v>1191</v>
      </c>
      <c r="BC28" s="651" t="s">
        <v>1191</v>
      </c>
      <c r="BD28" s="651" t="s">
        <v>1191</v>
      </c>
      <c r="BE28" s="651" t="s">
        <v>1191</v>
      </c>
      <c r="BF28" s="651">
        <v>3448</v>
      </c>
      <c r="BG28" s="651" t="s">
        <v>1191</v>
      </c>
      <c r="BH28" s="651" t="s">
        <v>1191</v>
      </c>
      <c r="BI28" s="651" t="s">
        <v>1191</v>
      </c>
      <c r="BJ28" s="651" t="s">
        <v>1191</v>
      </c>
      <c r="BK28" s="651" t="s">
        <v>1191</v>
      </c>
      <c r="BL28" s="651">
        <v>3448</v>
      </c>
      <c r="BM28" s="651" t="s">
        <v>1191</v>
      </c>
      <c r="BN28" s="651" t="s">
        <v>1191</v>
      </c>
      <c r="BO28" s="651" t="s">
        <v>1191</v>
      </c>
      <c r="BP28" s="651" t="s">
        <v>1191</v>
      </c>
      <c r="BQ28" s="651" t="s">
        <v>1191</v>
      </c>
      <c r="BR28" s="651"/>
      <c r="BS28" s="651"/>
      <c r="BT28" s="651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/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1"/>
      <c r="DB28" s="651"/>
      <c r="DC28" s="651"/>
      <c r="DD28" s="651"/>
      <c r="DE28" s="651"/>
      <c r="DF28" s="651"/>
      <c r="DG28" s="651"/>
      <c r="DH28" s="651"/>
      <c r="DI28" s="651"/>
      <c r="DJ28" s="651"/>
      <c r="DK28" s="651"/>
      <c r="DL28" s="651"/>
      <c r="DM28" s="651"/>
      <c r="DN28" s="651">
        <v>62225.37</v>
      </c>
      <c r="DO28" s="651"/>
      <c r="DP28" s="651"/>
      <c r="DQ28" s="651"/>
      <c r="DR28" s="651"/>
      <c r="DS28" s="651"/>
      <c r="DT28" s="644"/>
      <c r="DU28" s="644"/>
      <c r="DV28" s="644"/>
      <c r="DW28" s="644"/>
      <c r="DX28" s="644"/>
      <c r="DY28" s="644"/>
      <c r="DZ28" s="644"/>
      <c r="EA28" s="644"/>
      <c r="EB28" s="644"/>
      <c r="EC28" s="644"/>
      <c r="ED28" s="644"/>
      <c r="EE28" s="644"/>
      <c r="EF28" s="646">
        <f>4148357.76*1.5/100</f>
        <v>62225.366399999999</v>
      </c>
      <c r="EG28" s="646"/>
      <c r="EH28" s="646"/>
      <c r="EI28" s="646"/>
      <c r="EJ28" s="646"/>
      <c r="EK28" s="646"/>
      <c r="EL28" s="11"/>
      <c r="EM28" s="11"/>
      <c r="EN28" s="11"/>
      <c r="EO28" s="11"/>
      <c r="EP28" s="11"/>
      <c r="EQ28" s="11"/>
    </row>
    <row r="29" spans="1:147" s="65" customFormat="1" ht="50.25" customHeight="1" x14ac:dyDescent="0.2">
      <c r="A29" s="647" t="s">
        <v>1166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8" t="s">
        <v>1293</v>
      </c>
      <c r="P29" s="648" t="s">
        <v>1167</v>
      </c>
      <c r="Q29" s="648" t="s">
        <v>1167</v>
      </c>
      <c r="R29" s="648" t="s">
        <v>1167</v>
      </c>
      <c r="S29" s="648" t="s">
        <v>1167</v>
      </c>
      <c r="T29" s="648" t="s">
        <v>1167</v>
      </c>
      <c r="U29" s="648" t="s">
        <v>1167</v>
      </c>
      <c r="V29" s="648" t="s">
        <v>1167</v>
      </c>
      <c r="W29" s="648" t="s">
        <v>1167</v>
      </c>
      <c r="X29" s="649" t="s">
        <v>1335</v>
      </c>
      <c r="Y29" s="649"/>
      <c r="Z29" s="649"/>
      <c r="AA29" s="649"/>
      <c r="AB29" s="649"/>
      <c r="AC29" s="650" t="s">
        <v>1336</v>
      </c>
      <c r="AD29" s="650" t="s">
        <v>1168</v>
      </c>
      <c r="AE29" s="650" t="s">
        <v>1168</v>
      </c>
      <c r="AF29" s="650" t="s">
        <v>1168</v>
      </c>
      <c r="AG29" s="650" t="s">
        <v>1168</v>
      </c>
      <c r="AH29" s="650" t="s">
        <v>1168</v>
      </c>
      <c r="AI29" s="647" t="s">
        <v>912</v>
      </c>
      <c r="AJ29" s="647"/>
      <c r="AK29" s="647"/>
      <c r="AL29" s="647"/>
      <c r="AM29" s="647"/>
      <c r="AN29" s="647"/>
      <c r="AO29" s="647"/>
      <c r="AP29" s="648" t="s">
        <v>1169</v>
      </c>
      <c r="AQ29" s="648"/>
      <c r="AR29" s="648"/>
      <c r="AS29" s="648"/>
      <c r="AT29" s="648"/>
      <c r="AU29" s="648" t="s">
        <v>1172</v>
      </c>
      <c r="AV29" s="648"/>
      <c r="AW29" s="648"/>
      <c r="AX29" s="648"/>
      <c r="AY29" s="648"/>
      <c r="AZ29" s="651">
        <v>52317</v>
      </c>
      <c r="BA29" s="651" t="s">
        <v>1192</v>
      </c>
      <c r="BB29" s="651" t="s">
        <v>1192</v>
      </c>
      <c r="BC29" s="651" t="s">
        <v>1192</v>
      </c>
      <c r="BD29" s="651" t="s">
        <v>1192</v>
      </c>
      <c r="BE29" s="651" t="s">
        <v>1192</v>
      </c>
      <c r="BF29" s="651">
        <v>52317</v>
      </c>
      <c r="BG29" s="651" t="s">
        <v>1192</v>
      </c>
      <c r="BH29" s="651" t="s">
        <v>1192</v>
      </c>
      <c r="BI29" s="651" t="s">
        <v>1192</v>
      </c>
      <c r="BJ29" s="651" t="s">
        <v>1192</v>
      </c>
      <c r="BK29" s="651" t="s">
        <v>1192</v>
      </c>
      <c r="BL29" s="651">
        <v>52317</v>
      </c>
      <c r="BM29" s="651" t="s">
        <v>1192</v>
      </c>
      <c r="BN29" s="651" t="s">
        <v>1192</v>
      </c>
      <c r="BO29" s="651" t="s">
        <v>1192</v>
      </c>
      <c r="BP29" s="651" t="s">
        <v>1192</v>
      </c>
      <c r="BQ29" s="651" t="s">
        <v>1192</v>
      </c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A29" s="651"/>
      <c r="DB29" s="651"/>
      <c r="DC29" s="651"/>
      <c r="DD29" s="651"/>
      <c r="DE29" s="651"/>
      <c r="DF29" s="651"/>
      <c r="DG29" s="651"/>
      <c r="DH29" s="651"/>
      <c r="DI29" s="651"/>
      <c r="DJ29" s="651"/>
      <c r="DK29" s="651"/>
      <c r="DL29" s="651"/>
      <c r="DM29" s="651"/>
      <c r="DN29" s="651">
        <v>677573.16</v>
      </c>
      <c r="DO29" s="651"/>
      <c r="DP29" s="651"/>
      <c r="DQ29" s="651"/>
      <c r="DR29" s="651"/>
      <c r="DS29" s="651"/>
      <c r="DT29" s="644"/>
      <c r="DU29" s="644"/>
      <c r="DV29" s="644"/>
      <c r="DW29" s="644"/>
      <c r="DX29" s="644"/>
      <c r="DY29" s="644"/>
      <c r="DZ29" s="644"/>
      <c r="EA29" s="644"/>
      <c r="EB29" s="644"/>
      <c r="EC29" s="644"/>
      <c r="ED29" s="644"/>
      <c r="EE29" s="644"/>
      <c r="EF29" s="646">
        <f>45171544.14*1.5/100</f>
        <v>677573.16210000007</v>
      </c>
      <c r="EG29" s="646"/>
      <c r="EH29" s="646"/>
      <c r="EI29" s="646"/>
      <c r="EJ29" s="646"/>
      <c r="EK29" s="646"/>
      <c r="EL29" s="11"/>
      <c r="EM29" s="11"/>
      <c r="EN29" s="11"/>
      <c r="EO29" s="11"/>
      <c r="EP29" s="11"/>
      <c r="EQ29" s="11"/>
    </row>
    <row r="30" spans="1:147" s="65" customFormat="1" ht="50.25" customHeight="1" x14ac:dyDescent="0.2">
      <c r="A30" s="647" t="s">
        <v>1166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8" t="s">
        <v>1293</v>
      </c>
      <c r="P30" s="648" t="s">
        <v>1167</v>
      </c>
      <c r="Q30" s="648" t="s">
        <v>1167</v>
      </c>
      <c r="R30" s="648" t="s">
        <v>1167</v>
      </c>
      <c r="S30" s="648" t="s">
        <v>1167</v>
      </c>
      <c r="T30" s="648" t="s">
        <v>1167</v>
      </c>
      <c r="U30" s="648" t="s">
        <v>1167</v>
      </c>
      <c r="V30" s="648" t="s">
        <v>1167</v>
      </c>
      <c r="W30" s="648" t="s">
        <v>1167</v>
      </c>
      <c r="X30" s="649" t="s">
        <v>1335</v>
      </c>
      <c r="Y30" s="649"/>
      <c r="Z30" s="649"/>
      <c r="AA30" s="649"/>
      <c r="AB30" s="649"/>
      <c r="AC30" s="650" t="s">
        <v>1336</v>
      </c>
      <c r="AD30" s="650" t="s">
        <v>1168</v>
      </c>
      <c r="AE30" s="650" t="s">
        <v>1168</v>
      </c>
      <c r="AF30" s="650" t="s">
        <v>1168</v>
      </c>
      <c r="AG30" s="650" t="s">
        <v>1168</v>
      </c>
      <c r="AH30" s="650" t="s">
        <v>1168</v>
      </c>
      <c r="AI30" s="647" t="s">
        <v>912</v>
      </c>
      <c r="AJ30" s="647"/>
      <c r="AK30" s="647"/>
      <c r="AL30" s="647"/>
      <c r="AM30" s="647"/>
      <c r="AN30" s="647"/>
      <c r="AO30" s="647"/>
      <c r="AP30" s="648" t="s">
        <v>1169</v>
      </c>
      <c r="AQ30" s="648"/>
      <c r="AR30" s="648"/>
      <c r="AS30" s="648"/>
      <c r="AT30" s="648"/>
      <c r="AU30" s="648" t="s">
        <v>1173</v>
      </c>
      <c r="AV30" s="648"/>
      <c r="AW30" s="648"/>
      <c r="AX30" s="648"/>
      <c r="AY30" s="648"/>
      <c r="AZ30" s="651">
        <v>22523</v>
      </c>
      <c r="BA30" s="651" t="s">
        <v>1193</v>
      </c>
      <c r="BB30" s="651" t="s">
        <v>1193</v>
      </c>
      <c r="BC30" s="651" t="s">
        <v>1193</v>
      </c>
      <c r="BD30" s="651" t="s">
        <v>1193</v>
      </c>
      <c r="BE30" s="651" t="s">
        <v>1193</v>
      </c>
      <c r="BF30" s="651">
        <v>22523</v>
      </c>
      <c r="BG30" s="651" t="s">
        <v>1193</v>
      </c>
      <c r="BH30" s="651" t="s">
        <v>1193</v>
      </c>
      <c r="BI30" s="651" t="s">
        <v>1193</v>
      </c>
      <c r="BJ30" s="651" t="s">
        <v>1193</v>
      </c>
      <c r="BK30" s="651" t="s">
        <v>1193</v>
      </c>
      <c r="BL30" s="651">
        <v>22523</v>
      </c>
      <c r="BM30" s="651" t="s">
        <v>1193</v>
      </c>
      <c r="BN30" s="651" t="s">
        <v>1193</v>
      </c>
      <c r="BO30" s="651" t="s">
        <v>1193</v>
      </c>
      <c r="BP30" s="651" t="s">
        <v>1193</v>
      </c>
      <c r="BQ30" s="651" t="s">
        <v>1193</v>
      </c>
      <c r="BR30" s="651"/>
      <c r="BS30" s="651"/>
      <c r="BT30" s="651"/>
      <c r="BU30" s="651"/>
      <c r="BV30" s="651"/>
      <c r="BW30" s="651"/>
      <c r="BX30" s="651"/>
      <c r="BY30" s="651"/>
      <c r="BZ30" s="651"/>
      <c r="CA30" s="651"/>
      <c r="CB30" s="651"/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/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/>
      <c r="DE30" s="651"/>
      <c r="DF30" s="651"/>
      <c r="DG30" s="651"/>
      <c r="DH30" s="651"/>
      <c r="DI30" s="651"/>
      <c r="DJ30" s="651"/>
      <c r="DK30" s="651"/>
      <c r="DL30" s="651"/>
      <c r="DM30" s="651"/>
      <c r="DN30" s="651">
        <v>307908.55</v>
      </c>
      <c r="DO30" s="651"/>
      <c r="DP30" s="651"/>
      <c r="DQ30" s="651"/>
      <c r="DR30" s="651"/>
      <c r="DS30" s="651"/>
      <c r="DT30" s="644"/>
      <c r="DU30" s="644"/>
      <c r="DV30" s="644"/>
      <c r="DW30" s="644"/>
      <c r="DX30" s="644"/>
      <c r="DY30" s="644"/>
      <c r="DZ30" s="644"/>
      <c r="EA30" s="644"/>
      <c r="EB30" s="644"/>
      <c r="EC30" s="644"/>
      <c r="ED30" s="644"/>
      <c r="EE30" s="644"/>
      <c r="EF30" s="646">
        <f>20527236.97*1.5/100</f>
        <v>307908.55455</v>
      </c>
      <c r="EG30" s="646"/>
      <c r="EH30" s="646"/>
      <c r="EI30" s="646"/>
      <c r="EJ30" s="646"/>
      <c r="EK30" s="646"/>
      <c r="EL30" s="11"/>
      <c r="EM30" s="11"/>
      <c r="EN30" s="11"/>
      <c r="EO30" s="11"/>
      <c r="EP30" s="11"/>
      <c r="EQ30" s="11"/>
    </row>
    <row r="31" spans="1:147" s="65" customFormat="1" ht="50.25" customHeight="1" x14ac:dyDescent="0.2">
      <c r="A31" s="647" t="s">
        <v>1166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8" t="s">
        <v>1293</v>
      </c>
      <c r="P31" s="648" t="s">
        <v>1167</v>
      </c>
      <c r="Q31" s="648" t="s">
        <v>1167</v>
      </c>
      <c r="R31" s="648" t="s">
        <v>1167</v>
      </c>
      <c r="S31" s="648" t="s">
        <v>1167</v>
      </c>
      <c r="T31" s="648" t="s">
        <v>1167</v>
      </c>
      <c r="U31" s="648" t="s">
        <v>1167</v>
      </c>
      <c r="V31" s="648" t="s">
        <v>1167</v>
      </c>
      <c r="W31" s="648" t="s">
        <v>1167</v>
      </c>
      <c r="X31" s="649" t="s">
        <v>1335</v>
      </c>
      <c r="Y31" s="649"/>
      <c r="Z31" s="649"/>
      <c r="AA31" s="649"/>
      <c r="AB31" s="649"/>
      <c r="AC31" s="650" t="s">
        <v>1336</v>
      </c>
      <c r="AD31" s="650" t="s">
        <v>1168</v>
      </c>
      <c r="AE31" s="650" t="s">
        <v>1168</v>
      </c>
      <c r="AF31" s="650" t="s">
        <v>1168</v>
      </c>
      <c r="AG31" s="650" t="s">
        <v>1168</v>
      </c>
      <c r="AH31" s="650" t="s">
        <v>1168</v>
      </c>
      <c r="AI31" s="647" t="s">
        <v>912</v>
      </c>
      <c r="AJ31" s="647"/>
      <c r="AK31" s="647"/>
      <c r="AL31" s="647"/>
      <c r="AM31" s="647"/>
      <c r="AN31" s="647"/>
      <c r="AO31" s="647"/>
      <c r="AP31" s="648" t="s">
        <v>1169</v>
      </c>
      <c r="AQ31" s="648"/>
      <c r="AR31" s="648"/>
      <c r="AS31" s="648"/>
      <c r="AT31" s="648"/>
      <c r="AU31" s="648" t="s">
        <v>1174</v>
      </c>
      <c r="AV31" s="648"/>
      <c r="AW31" s="648"/>
      <c r="AX31" s="648"/>
      <c r="AY31" s="648"/>
      <c r="AZ31" s="651">
        <v>209</v>
      </c>
      <c r="BA31" s="651" t="s">
        <v>1194</v>
      </c>
      <c r="BB31" s="651" t="s">
        <v>1194</v>
      </c>
      <c r="BC31" s="651" t="s">
        <v>1194</v>
      </c>
      <c r="BD31" s="651" t="s">
        <v>1194</v>
      </c>
      <c r="BE31" s="651" t="s">
        <v>1194</v>
      </c>
      <c r="BF31" s="651">
        <v>209</v>
      </c>
      <c r="BG31" s="651" t="s">
        <v>1194</v>
      </c>
      <c r="BH31" s="651" t="s">
        <v>1194</v>
      </c>
      <c r="BI31" s="651" t="s">
        <v>1194</v>
      </c>
      <c r="BJ31" s="651" t="s">
        <v>1194</v>
      </c>
      <c r="BK31" s="651" t="s">
        <v>1194</v>
      </c>
      <c r="BL31" s="651">
        <v>209</v>
      </c>
      <c r="BM31" s="651" t="s">
        <v>1194</v>
      </c>
      <c r="BN31" s="651" t="s">
        <v>1194</v>
      </c>
      <c r="BO31" s="651" t="s">
        <v>1194</v>
      </c>
      <c r="BP31" s="651" t="s">
        <v>1194</v>
      </c>
      <c r="BQ31" s="651" t="s">
        <v>1194</v>
      </c>
      <c r="BR31" s="651"/>
      <c r="BS31" s="651"/>
      <c r="BT31" s="651"/>
      <c r="BU31" s="651"/>
      <c r="BV31" s="651"/>
      <c r="BW31" s="651"/>
      <c r="BX31" s="651"/>
      <c r="BY31" s="651"/>
      <c r="BZ31" s="651"/>
      <c r="CA31" s="651"/>
      <c r="CB31" s="651"/>
      <c r="CC31" s="651"/>
      <c r="CD31" s="651"/>
      <c r="CE31" s="651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1"/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1"/>
      <c r="DB31" s="651"/>
      <c r="DC31" s="651"/>
      <c r="DD31" s="651"/>
      <c r="DE31" s="651"/>
      <c r="DF31" s="651"/>
      <c r="DG31" s="651"/>
      <c r="DH31" s="651"/>
      <c r="DI31" s="651"/>
      <c r="DJ31" s="651"/>
      <c r="DK31" s="651"/>
      <c r="DL31" s="651"/>
      <c r="DM31" s="651"/>
      <c r="DN31" s="651">
        <v>678.73</v>
      </c>
      <c r="DO31" s="651"/>
      <c r="DP31" s="651"/>
      <c r="DQ31" s="651"/>
      <c r="DR31" s="651"/>
      <c r="DS31" s="651"/>
      <c r="DT31" s="644"/>
      <c r="DU31" s="644"/>
      <c r="DV31" s="644"/>
      <c r="DW31" s="644"/>
      <c r="DX31" s="644"/>
      <c r="DY31" s="644"/>
      <c r="DZ31" s="644"/>
      <c r="EA31" s="644"/>
      <c r="EB31" s="644"/>
      <c r="EC31" s="644"/>
      <c r="ED31" s="644"/>
      <c r="EE31" s="644"/>
      <c r="EF31" s="646">
        <f>45248.5*1.5/100</f>
        <v>678.72749999999996</v>
      </c>
      <c r="EG31" s="646"/>
      <c r="EH31" s="646"/>
      <c r="EI31" s="646"/>
      <c r="EJ31" s="646"/>
      <c r="EK31" s="646"/>
      <c r="EL31" s="11"/>
      <c r="EM31" s="11"/>
      <c r="EN31" s="11"/>
      <c r="EO31" s="11"/>
      <c r="EP31" s="11"/>
      <c r="EQ31" s="11"/>
    </row>
    <row r="32" spans="1:147" s="65" customFormat="1" ht="50.25" customHeight="1" x14ac:dyDescent="0.2">
      <c r="A32" s="647" t="s">
        <v>1166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8" t="s">
        <v>1293</v>
      </c>
      <c r="P32" s="648" t="s">
        <v>1167</v>
      </c>
      <c r="Q32" s="648" t="s">
        <v>1167</v>
      </c>
      <c r="R32" s="648" t="s">
        <v>1167</v>
      </c>
      <c r="S32" s="648" t="s">
        <v>1167</v>
      </c>
      <c r="T32" s="648" t="s">
        <v>1167</v>
      </c>
      <c r="U32" s="648" t="s">
        <v>1167</v>
      </c>
      <c r="V32" s="648" t="s">
        <v>1167</v>
      </c>
      <c r="W32" s="648" t="s">
        <v>1167</v>
      </c>
      <c r="X32" s="649" t="s">
        <v>1335</v>
      </c>
      <c r="Y32" s="649"/>
      <c r="Z32" s="649"/>
      <c r="AA32" s="649"/>
      <c r="AB32" s="649"/>
      <c r="AC32" s="650" t="s">
        <v>1336</v>
      </c>
      <c r="AD32" s="650" t="s">
        <v>1168</v>
      </c>
      <c r="AE32" s="650" t="s">
        <v>1168</v>
      </c>
      <c r="AF32" s="650" t="s">
        <v>1168</v>
      </c>
      <c r="AG32" s="650" t="s">
        <v>1168</v>
      </c>
      <c r="AH32" s="650" t="s">
        <v>1168</v>
      </c>
      <c r="AI32" s="647" t="s">
        <v>912</v>
      </c>
      <c r="AJ32" s="647"/>
      <c r="AK32" s="647"/>
      <c r="AL32" s="647"/>
      <c r="AM32" s="647"/>
      <c r="AN32" s="647"/>
      <c r="AO32" s="647"/>
      <c r="AP32" s="648" t="s">
        <v>1169</v>
      </c>
      <c r="AQ32" s="648"/>
      <c r="AR32" s="648"/>
      <c r="AS32" s="648"/>
      <c r="AT32" s="648"/>
      <c r="AU32" s="648" t="s">
        <v>1175</v>
      </c>
      <c r="AV32" s="648"/>
      <c r="AW32" s="648"/>
      <c r="AX32" s="648"/>
      <c r="AY32" s="648"/>
      <c r="AZ32" s="651">
        <v>21134</v>
      </c>
      <c r="BA32" s="651" t="s">
        <v>1195</v>
      </c>
      <c r="BB32" s="651" t="s">
        <v>1195</v>
      </c>
      <c r="BC32" s="651" t="s">
        <v>1195</v>
      </c>
      <c r="BD32" s="651" t="s">
        <v>1195</v>
      </c>
      <c r="BE32" s="651" t="s">
        <v>1195</v>
      </c>
      <c r="BF32" s="651">
        <v>21134</v>
      </c>
      <c r="BG32" s="651" t="s">
        <v>1195</v>
      </c>
      <c r="BH32" s="651" t="s">
        <v>1195</v>
      </c>
      <c r="BI32" s="651" t="s">
        <v>1195</v>
      </c>
      <c r="BJ32" s="651" t="s">
        <v>1195</v>
      </c>
      <c r="BK32" s="651" t="s">
        <v>1195</v>
      </c>
      <c r="BL32" s="651">
        <v>21134</v>
      </c>
      <c r="BM32" s="651" t="s">
        <v>1195</v>
      </c>
      <c r="BN32" s="651" t="s">
        <v>1195</v>
      </c>
      <c r="BO32" s="651" t="s">
        <v>1195</v>
      </c>
      <c r="BP32" s="651" t="s">
        <v>1195</v>
      </c>
      <c r="BQ32" s="651" t="s">
        <v>1195</v>
      </c>
      <c r="BR32" s="651"/>
      <c r="BS32" s="651"/>
      <c r="BT32" s="651"/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1"/>
      <c r="CF32" s="651"/>
      <c r="CG32" s="651"/>
      <c r="CH32" s="651"/>
      <c r="CI32" s="651"/>
      <c r="CJ32" s="651"/>
      <c r="CK32" s="651"/>
      <c r="CL32" s="651"/>
      <c r="CM32" s="651"/>
      <c r="CN32" s="651"/>
      <c r="CO32" s="651"/>
      <c r="CP32" s="651"/>
      <c r="CQ32" s="651"/>
      <c r="CR32" s="651"/>
      <c r="CS32" s="651"/>
      <c r="CT32" s="651"/>
      <c r="CU32" s="651"/>
      <c r="CV32" s="651"/>
      <c r="CW32" s="651"/>
      <c r="CX32" s="651"/>
      <c r="CY32" s="651"/>
      <c r="CZ32" s="651"/>
      <c r="DA32" s="651"/>
      <c r="DB32" s="651"/>
      <c r="DC32" s="651"/>
      <c r="DD32" s="651"/>
      <c r="DE32" s="651"/>
      <c r="DF32" s="651"/>
      <c r="DG32" s="651"/>
      <c r="DH32" s="651"/>
      <c r="DI32" s="651"/>
      <c r="DJ32" s="651"/>
      <c r="DK32" s="651"/>
      <c r="DL32" s="651"/>
      <c r="DM32" s="651"/>
      <c r="DN32" s="651">
        <v>252441.4</v>
      </c>
      <c r="DO32" s="651"/>
      <c r="DP32" s="651"/>
      <c r="DQ32" s="651"/>
      <c r="DR32" s="651"/>
      <c r="DS32" s="651"/>
      <c r="DT32" s="644"/>
      <c r="DU32" s="644"/>
      <c r="DV32" s="644"/>
      <c r="DW32" s="644"/>
      <c r="DX32" s="644"/>
      <c r="DY32" s="644"/>
      <c r="DZ32" s="644"/>
      <c r="EA32" s="644"/>
      <c r="EB32" s="644"/>
      <c r="EC32" s="644"/>
      <c r="ED32" s="644"/>
      <c r="EE32" s="644"/>
      <c r="EF32" s="646">
        <f>16829426.88*1.5/100</f>
        <v>252441.4032</v>
      </c>
      <c r="EG32" s="646"/>
      <c r="EH32" s="646"/>
      <c r="EI32" s="646"/>
      <c r="EJ32" s="646"/>
      <c r="EK32" s="646"/>
      <c r="EL32" s="11"/>
      <c r="EM32" s="11"/>
      <c r="EN32" s="11"/>
      <c r="EO32" s="11"/>
      <c r="EP32" s="11"/>
      <c r="EQ32" s="11"/>
    </row>
    <row r="33" spans="1:147" s="65" customFormat="1" ht="50.25" customHeight="1" x14ac:dyDescent="0.2">
      <c r="A33" s="647" t="s">
        <v>1166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8" t="s">
        <v>1293</v>
      </c>
      <c r="P33" s="648" t="s">
        <v>1167</v>
      </c>
      <c r="Q33" s="648" t="s">
        <v>1167</v>
      </c>
      <c r="R33" s="648" t="s">
        <v>1167</v>
      </c>
      <c r="S33" s="648" t="s">
        <v>1167</v>
      </c>
      <c r="T33" s="648" t="s">
        <v>1167</v>
      </c>
      <c r="U33" s="648" t="s">
        <v>1167</v>
      </c>
      <c r="V33" s="648" t="s">
        <v>1167</v>
      </c>
      <c r="W33" s="648" t="s">
        <v>1167</v>
      </c>
      <c r="X33" s="649" t="s">
        <v>1335</v>
      </c>
      <c r="Y33" s="649"/>
      <c r="Z33" s="649"/>
      <c r="AA33" s="649"/>
      <c r="AB33" s="649"/>
      <c r="AC33" s="650" t="s">
        <v>1336</v>
      </c>
      <c r="AD33" s="650" t="s">
        <v>1168</v>
      </c>
      <c r="AE33" s="650" t="s">
        <v>1168</v>
      </c>
      <c r="AF33" s="650" t="s">
        <v>1168</v>
      </c>
      <c r="AG33" s="650" t="s">
        <v>1168</v>
      </c>
      <c r="AH33" s="650" t="s">
        <v>1168</v>
      </c>
      <c r="AI33" s="647" t="s">
        <v>912</v>
      </c>
      <c r="AJ33" s="647"/>
      <c r="AK33" s="647"/>
      <c r="AL33" s="647"/>
      <c r="AM33" s="647"/>
      <c r="AN33" s="647"/>
      <c r="AO33" s="647"/>
      <c r="AP33" s="648" t="s">
        <v>1169</v>
      </c>
      <c r="AQ33" s="648"/>
      <c r="AR33" s="648"/>
      <c r="AS33" s="648"/>
      <c r="AT33" s="648"/>
      <c r="AU33" s="648" t="s">
        <v>1176</v>
      </c>
      <c r="AV33" s="648"/>
      <c r="AW33" s="648"/>
      <c r="AX33" s="648"/>
      <c r="AY33" s="648"/>
      <c r="AZ33" s="651">
        <v>1500</v>
      </c>
      <c r="BA33" s="651" t="s">
        <v>1196</v>
      </c>
      <c r="BB33" s="651" t="s">
        <v>1196</v>
      </c>
      <c r="BC33" s="651" t="s">
        <v>1196</v>
      </c>
      <c r="BD33" s="651" t="s">
        <v>1196</v>
      </c>
      <c r="BE33" s="651" t="s">
        <v>1196</v>
      </c>
      <c r="BF33" s="651">
        <v>1500</v>
      </c>
      <c r="BG33" s="651" t="s">
        <v>1196</v>
      </c>
      <c r="BH33" s="651" t="s">
        <v>1196</v>
      </c>
      <c r="BI33" s="651" t="s">
        <v>1196</v>
      </c>
      <c r="BJ33" s="651" t="s">
        <v>1196</v>
      </c>
      <c r="BK33" s="651" t="s">
        <v>1196</v>
      </c>
      <c r="BL33" s="651">
        <v>1500</v>
      </c>
      <c r="BM33" s="651" t="s">
        <v>1196</v>
      </c>
      <c r="BN33" s="651" t="s">
        <v>1196</v>
      </c>
      <c r="BO33" s="651" t="s">
        <v>1196</v>
      </c>
      <c r="BP33" s="651" t="s">
        <v>1196</v>
      </c>
      <c r="BQ33" s="651" t="s">
        <v>1196</v>
      </c>
      <c r="BR33" s="651"/>
      <c r="BS33" s="651"/>
      <c r="BT33" s="651"/>
      <c r="BU33" s="651"/>
      <c r="BV33" s="651"/>
      <c r="BW33" s="651"/>
      <c r="BX33" s="651"/>
      <c r="BY33" s="651"/>
      <c r="BZ33" s="651"/>
      <c r="CA33" s="651"/>
      <c r="CB33" s="651"/>
      <c r="CC33" s="651"/>
      <c r="CD33" s="651"/>
      <c r="CE33" s="651"/>
      <c r="CF33" s="651"/>
      <c r="CG33" s="651"/>
      <c r="CH33" s="651"/>
      <c r="CI33" s="651"/>
      <c r="CJ33" s="651"/>
      <c r="CK33" s="651"/>
      <c r="CL33" s="651"/>
      <c r="CM33" s="651"/>
      <c r="CN33" s="651"/>
      <c r="CO33" s="651"/>
      <c r="CP33" s="651"/>
      <c r="CQ33" s="651"/>
      <c r="CR33" s="651"/>
      <c r="CS33" s="651"/>
      <c r="CT33" s="651"/>
      <c r="CU33" s="651"/>
      <c r="CV33" s="651"/>
      <c r="CW33" s="651"/>
      <c r="CX33" s="651"/>
      <c r="CY33" s="651"/>
      <c r="CZ33" s="651"/>
      <c r="DA33" s="651"/>
      <c r="DB33" s="651"/>
      <c r="DC33" s="651"/>
      <c r="DD33" s="651"/>
      <c r="DE33" s="651"/>
      <c r="DF33" s="651"/>
      <c r="DG33" s="651"/>
      <c r="DH33" s="651"/>
      <c r="DI33" s="651"/>
      <c r="DJ33" s="651"/>
      <c r="DK33" s="651"/>
      <c r="DL33" s="651"/>
      <c r="DM33" s="651"/>
      <c r="DN33" s="651">
        <v>6711.75</v>
      </c>
      <c r="DO33" s="651"/>
      <c r="DP33" s="651"/>
      <c r="DQ33" s="651"/>
      <c r="DR33" s="651"/>
      <c r="DS33" s="651"/>
      <c r="DT33" s="644"/>
      <c r="DU33" s="644"/>
      <c r="DV33" s="644"/>
      <c r="DW33" s="644"/>
      <c r="DX33" s="644"/>
      <c r="DY33" s="644"/>
      <c r="DZ33" s="644"/>
      <c r="EA33" s="644"/>
      <c r="EB33" s="644"/>
      <c r="EC33" s="644"/>
      <c r="ED33" s="644"/>
      <c r="EE33" s="644"/>
      <c r="EF33" s="646">
        <f>447450*1.5/100</f>
        <v>6711.75</v>
      </c>
      <c r="EG33" s="646"/>
      <c r="EH33" s="646"/>
      <c r="EI33" s="646"/>
      <c r="EJ33" s="646"/>
      <c r="EK33" s="646"/>
      <c r="EL33" s="11"/>
      <c r="EM33" s="11"/>
      <c r="EN33" s="11"/>
      <c r="EO33" s="11"/>
      <c r="EP33" s="11"/>
      <c r="EQ33" s="11"/>
    </row>
    <row r="34" spans="1:147" s="73" customFormat="1" ht="50.25" customHeight="1" x14ac:dyDescent="0.2">
      <c r="A34" s="652" t="s">
        <v>1166</v>
      </c>
      <c r="B34" s="652"/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48" t="s">
        <v>1293</v>
      </c>
      <c r="P34" s="648" t="s">
        <v>1167</v>
      </c>
      <c r="Q34" s="648" t="s">
        <v>1167</v>
      </c>
      <c r="R34" s="648" t="s">
        <v>1167</v>
      </c>
      <c r="S34" s="648" t="s">
        <v>1167</v>
      </c>
      <c r="T34" s="648" t="s">
        <v>1167</v>
      </c>
      <c r="U34" s="648" t="s">
        <v>1167</v>
      </c>
      <c r="V34" s="648" t="s">
        <v>1167</v>
      </c>
      <c r="W34" s="648" t="s">
        <v>1167</v>
      </c>
      <c r="X34" s="649" t="s">
        <v>1335</v>
      </c>
      <c r="Y34" s="649"/>
      <c r="Z34" s="649"/>
      <c r="AA34" s="649"/>
      <c r="AB34" s="649"/>
      <c r="AC34" s="650" t="s">
        <v>1336</v>
      </c>
      <c r="AD34" s="650" t="s">
        <v>1168</v>
      </c>
      <c r="AE34" s="650" t="s">
        <v>1168</v>
      </c>
      <c r="AF34" s="650" t="s">
        <v>1168</v>
      </c>
      <c r="AG34" s="650" t="s">
        <v>1168</v>
      </c>
      <c r="AH34" s="650" t="s">
        <v>1168</v>
      </c>
      <c r="AI34" s="652" t="s">
        <v>912</v>
      </c>
      <c r="AJ34" s="652"/>
      <c r="AK34" s="652"/>
      <c r="AL34" s="652"/>
      <c r="AM34" s="652"/>
      <c r="AN34" s="652"/>
      <c r="AO34" s="652"/>
      <c r="AP34" s="653" t="s">
        <v>1169</v>
      </c>
      <c r="AQ34" s="653"/>
      <c r="AR34" s="653"/>
      <c r="AS34" s="653"/>
      <c r="AT34" s="653"/>
      <c r="AU34" s="653" t="s">
        <v>1177</v>
      </c>
      <c r="AV34" s="653"/>
      <c r="AW34" s="653"/>
      <c r="AX34" s="653"/>
      <c r="AY34" s="653"/>
      <c r="AZ34" s="644">
        <v>451</v>
      </c>
      <c r="BA34" s="644" t="s">
        <v>1197</v>
      </c>
      <c r="BB34" s="644" t="s">
        <v>1197</v>
      </c>
      <c r="BC34" s="644" t="s">
        <v>1197</v>
      </c>
      <c r="BD34" s="644" t="s">
        <v>1197</v>
      </c>
      <c r="BE34" s="644" t="s">
        <v>1197</v>
      </c>
      <c r="BF34" s="644"/>
      <c r="BG34" s="644"/>
      <c r="BH34" s="644"/>
      <c r="BI34" s="644"/>
      <c r="BJ34" s="644"/>
      <c r="BK34" s="644"/>
      <c r="BL34" s="644"/>
      <c r="BM34" s="644"/>
      <c r="BN34" s="644"/>
      <c r="BO34" s="644"/>
      <c r="BP34" s="644"/>
      <c r="BQ34" s="644"/>
      <c r="BR34" s="644"/>
      <c r="BS34" s="644"/>
      <c r="BT34" s="644"/>
      <c r="BU34" s="644"/>
      <c r="BV34" s="644"/>
      <c r="BW34" s="644"/>
      <c r="BX34" s="644"/>
      <c r="BY34" s="644"/>
      <c r="BZ34" s="644"/>
      <c r="CA34" s="644"/>
      <c r="CB34" s="644"/>
      <c r="CC34" s="644"/>
      <c r="CD34" s="644"/>
      <c r="CE34" s="644"/>
      <c r="CF34" s="644"/>
      <c r="CG34" s="644"/>
      <c r="CH34" s="644"/>
      <c r="CI34" s="644"/>
      <c r="CJ34" s="644">
        <v>451</v>
      </c>
      <c r="CK34" s="644" t="s">
        <v>1197</v>
      </c>
      <c r="CL34" s="644" t="s">
        <v>1197</v>
      </c>
      <c r="CM34" s="644" t="s">
        <v>1197</v>
      </c>
      <c r="CN34" s="644" t="s">
        <v>1197</v>
      </c>
      <c r="CO34" s="644" t="s">
        <v>1197</v>
      </c>
      <c r="CP34" s="644"/>
      <c r="CQ34" s="644"/>
      <c r="CR34" s="644"/>
      <c r="CS34" s="644"/>
      <c r="CT34" s="644"/>
      <c r="CU34" s="644"/>
      <c r="CV34" s="644"/>
      <c r="CW34" s="644"/>
      <c r="CX34" s="644"/>
      <c r="CY34" s="644"/>
      <c r="CZ34" s="644"/>
      <c r="DA34" s="644"/>
      <c r="DB34" s="644"/>
      <c r="DC34" s="644"/>
      <c r="DD34" s="644"/>
      <c r="DE34" s="644"/>
      <c r="DF34" s="644"/>
      <c r="DG34" s="644"/>
      <c r="DH34" s="644">
        <v>451</v>
      </c>
      <c r="DI34" s="644" t="s">
        <v>1197</v>
      </c>
      <c r="DJ34" s="644" t="s">
        <v>1197</v>
      </c>
      <c r="DK34" s="644" t="s">
        <v>1197</v>
      </c>
      <c r="DL34" s="644" t="s">
        <v>1197</v>
      </c>
      <c r="DM34" s="644" t="s">
        <v>1197</v>
      </c>
      <c r="DN34" s="644">
        <v>4594.72</v>
      </c>
      <c r="DO34" s="644"/>
      <c r="DP34" s="644"/>
      <c r="DQ34" s="644"/>
      <c r="DR34" s="644"/>
      <c r="DS34" s="644"/>
      <c r="DT34" s="644"/>
      <c r="DU34" s="644"/>
      <c r="DV34" s="644"/>
      <c r="DW34" s="644"/>
      <c r="DX34" s="644"/>
      <c r="DY34" s="644"/>
      <c r="DZ34" s="644"/>
      <c r="EA34" s="644"/>
      <c r="EB34" s="644"/>
      <c r="EC34" s="644"/>
      <c r="ED34" s="644"/>
      <c r="EE34" s="644"/>
      <c r="EF34" s="646">
        <f>306314.69*1.5/100</f>
        <v>4594.7203500000005</v>
      </c>
      <c r="EG34" s="646"/>
      <c r="EH34" s="646"/>
      <c r="EI34" s="646"/>
      <c r="EJ34" s="646"/>
      <c r="EK34" s="646"/>
      <c r="EL34" s="72"/>
      <c r="EM34" s="72"/>
      <c r="EN34" s="72"/>
      <c r="EO34" s="72"/>
      <c r="EP34" s="72"/>
      <c r="EQ34" s="72"/>
    </row>
    <row r="35" spans="1:147" s="65" customFormat="1" ht="50.25" customHeight="1" x14ac:dyDescent="0.2">
      <c r="A35" s="647" t="s">
        <v>1166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8" t="s">
        <v>1293</v>
      </c>
      <c r="P35" s="648" t="s">
        <v>1167</v>
      </c>
      <c r="Q35" s="648" t="s">
        <v>1167</v>
      </c>
      <c r="R35" s="648" t="s">
        <v>1167</v>
      </c>
      <c r="S35" s="648" t="s">
        <v>1167</v>
      </c>
      <c r="T35" s="648" t="s">
        <v>1167</v>
      </c>
      <c r="U35" s="648" t="s">
        <v>1167</v>
      </c>
      <c r="V35" s="648" t="s">
        <v>1167</v>
      </c>
      <c r="W35" s="648" t="s">
        <v>1167</v>
      </c>
      <c r="X35" s="649" t="s">
        <v>1335</v>
      </c>
      <c r="Y35" s="649"/>
      <c r="Z35" s="649"/>
      <c r="AA35" s="649"/>
      <c r="AB35" s="649"/>
      <c r="AC35" s="650" t="s">
        <v>1336</v>
      </c>
      <c r="AD35" s="650" t="s">
        <v>1168</v>
      </c>
      <c r="AE35" s="650" t="s">
        <v>1168</v>
      </c>
      <c r="AF35" s="650" t="s">
        <v>1168</v>
      </c>
      <c r="AG35" s="650" t="s">
        <v>1168</v>
      </c>
      <c r="AH35" s="650" t="s">
        <v>1168</v>
      </c>
      <c r="AI35" s="647" t="s">
        <v>912</v>
      </c>
      <c r="AJ35" s="647"/>
      <c r="AK35" s="647"/>
      <c r="AL35" s="647"/>
      <c r="AM35" s="647"/>
      <c r="AN35" s="647"/>
      <c r="AO35" s="647"/>
      <c r="AP35" s="648" t="s">
        <v>1169</v>
      </c>
      <c r="AQ35" s="648"/>
      <c r="AR35" s="648"/>
      <c r="AS35" s="648"/>
      <c r="AT35" s="648"/>
      <c r="AU35" s="648" t="s">
        <v>1178</v>
      </c>
      <c r="AV35" s="648"/>
      <c r="AW35" s="648"/>
      <c r="AX35" s="648"/>
      <c r="AY35" s="648"/>
      <c r="AZ35" s="651" t="s">
        <v>1332</v>
      </c>
      <c r="BA35" s="651" t="s">
        <v>1198</v>
      </c>
      <c r="BB35" s="651" t="s">
        <v>1198</v>
      </c>
      <c r="BC35" s="651" t="s">
        <v>1198</v>
      </c>
      <c r="BD35" s="651" t="s">
        <v>1198</v>
      </c>
      <c r="BE35" s="651" t="s">
        <v>1198</v>
      </c>
      <c r="BF35" s="651" t="s">
        <v>1333</v>
      </c>
      <c r="BG35" s="651" t="s">
        <v>1198</v>
      </c>
      <c r="BH35" s="651" t="s">
        <v>1198</v>
      </c>
      <c r="BI35" s="651" t="s">
        <v>1198</v>
      </c>
      <c r="BJ35" s="651" t="s">
        <v>1198</v>
      </c>
      <c r="BK35" s="651" t="s">
        <v>1198</v>
      </c>
      <c r="BL35" s="651" t="s">
        <v>1334</v>
      </c>
      <c r="BM35" s="651" t="s">
        <v>1198</v>
      </c>
      <c r="BN35" s="651" t="s">
        <v>1198</v>
      </c>
      <c r="BO35" s="651" t="s">
        <v>1198</v>
      </c>
      <c r="BP35" s="651" t="s">
        <v>1198</v>
      </c>
      <c r="BQ35" s="651" t="s">
        <v>1198</v>
      </c>
      <c r="BR35" s="651"/>
      <c r="BS35" s="651"/>
      <c r="BT35" s="651"/>
      <c r="BU35" s="651"/>
      <c r="BV35" s="651"/>
      <c r="BW35" s="651"/>
      <c r="BX35" s="651"/>
      <c r="BY35" s="651"/>
      <c r="BZ35" s="651"/>
      <c r="CA35" s="651"/>
      <c r="CB35" s="651"/>
      <c r="CC35" s="651"/>
      <c r="CD35" s="651"/>
      <c r="CE35" s="651"/>
      <c r="CF35" s="651"/>
      <c r="CG35" s="651"/>
      <c r="CH35" s="651"/>
      <c r="CI35" s="651"/>
      <c r="CJ35" s="651"/>
      <c r="CK35" s="651"/>
      <c r="CL35" s="651"/>
      <c r="CM35" s="651"/>
      <c r="CN35" s="651"/>
      <c r="CO35" s="651"/>
      <c r="CP35" s="651"/>
      <c r="CQ35" s="651"/>
      <c r="CR35" s="651"/>
      <c r="CS35" s="651"/>
      <c r="CT35" s="651"/>
      <c r="CU35" s="651"/>
      <c r="CV35" s="651"/>
      <c r="CW35" s="651"/>
      <c r="CX35" s="651"/>
      <c r="CY35" s="651"/>
      <c r="CZ35" s="651"/>
      <c r="DA35" s="651"/>
      <c r="DB35" s="651"/>
      <c r="DC35" s="651"/>
      <c r="DD35" s="651"/>
      <c r="DE35" s="651"/>
      <c r="DF35" s="651"/>
      <c r="DG35" s="651"/>
      <c r="DH35" s="651"/>
      <c r="DI35" s="651"/>
      <c r="DJ35" s="651"/>
      <c r="DK35" s="651"/>
      <c r="DL35" s="651"/>
      <c r="DM35" s="651"/>
      <c r="DN35" s="651">
        <v>159130.18</v>
      </c>
      <c r="DO35" s="651"/>
      <c r="DP35" s="651"/>
      <c r="DQ35" s="651"/>
      <c r="DR35" s="651"/>
      <c r="DS35" s="651"/>
      <c r="DT35" s="644"/>
      <c r="DU35" s="644"/>
      <c r="DV35" s="644"/>
      <c r="DW35" s="644"/>
      <c r="DX35" s="644"/>
      <c r="DY35" s="644"/>
      <c r="DZ35" s="644"/>
      <c r="EA35" s="644"/>
      <c r="EB35" s="644"/>
      <c r="EC35" s="644"/>
      <c r="ED35" s="644"/>
      <c r="EE35" s="644"/>
      <c r="EF35" s="646">
        <f>10608678.4*1.5/100</f>
        <v>159130.17600000001</v>
      </c>
      <c r="EG35" s="646"/>
      <c r="EH35" s="646"/>
      <c r="EI35" s="646"/>
      <c r="EJ35" s="646"/>
      <c r="EK35" s="646"/>
      <c r="EL35" s="11"/>
      <c r="EM35" s="11"/>
      <c r="EN35" s="11"/>
      <c r="EO35" s="11"/>
      <c r="EP35" s="11"/>
      <c r="EQ35" s="11"/>
    </row>
    <row r="36" spans="1:147" s="73" customFormat="1" ht="50.25" customHeight="1" x14ac:dyDescent="0.2">
      <c r="A36" s="652" t="s">
        <v>1166</v>
      </c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48" t="s">
        <v>1293</v>
      </c>
      <c r="P36" s="648" t="s">
        <v>1167</v>
      </c>
      <c r="Q36" s="648" t="s">
        <v>1167</v>
      </c>
      <c r="R36" s="648" t="s">
        <v>1167</v>
      </c>
      <c r="S36" s="648" t="s">
        <v>1167</v>
      </c>
      <c r="T36" s="648" t="s">
        <v>1167</v>
      </c>
      <c r="U36" s="648" t="s">
        <v>1167</v>
      </c>
      <c r="V36" s="648" t="s">
        <v>1167</v>
      </c>
      <c r="W36" s="648" t="s">
        <v>1167</v>
      </c>
      <c r="X36" s="649" t="s">
        <v>1335</v>
      </c>
      <c r="Y36" s="649"/>
      <c r="Z36" s="649"/>
      <c r="AA36" s="649"/>
      <c r="AB36" s="649"/>
      <c r="AC36" s="650" t="s">
        <v>1336</v>
      </c>
      <c r="AD36" s="650" t="s">
        <v>1168</v>
      </c>
      <c r="AE36" s="650" t="s">
        <v>1168</v>
      </c>
      <c r="AF36" s="650" t="s">
        <v>1168</v>
      </c>
      <c r="AG36" s="650" t="s">
        <v>1168</v>
      </c>
      <c r="AH36" s="650" t="s">
        <v>1168</v>
      </c>
      <c r="AI36" s="652" t="s">
        <v>912</v>
      </c>
      <c r="AJ36" s="652"/>
      <c r="AK36" s="652"/>
      <c r="AL36" s="652"/>
      <c r="AM36" s="652"/>
      <c r="AN36" s="652"/>
      <c r="AO36" s="652"/>
      <c r="AP36" s="653" t="s">
        <v>1169</v>
      </c>
      <c r="AQ36" s="653"/>
      <c r="AR36" s="653"/>
      <c r="AS36" s="653"/>
      <c r="AT36" s="653"/>
      <c r="AU36" s="653" t="s">
        <v>1179</v>
      </c>
      <c r="AV36" s="653"/>
      <c r="AW36" s="653"/>
      <c r="AX36" s="653"/>
      <c r="AY36" s="653"/>
      <c r="AZ36" s="644">
        <v>1172</v>
      </c>
      <c r="BA36" s="644" t="s">
        <v>1199</v>
      </c>
      <c r="BB36" s="644" t="s">
        <v>1199</v>
      </c>
      <c r="BC36" s="644" t="s">
        <v>1199</v>
      </c>
      <c r="BD36" s="644" t="s">
        <v>1199</v>
      </c>
      <c r="BE36" s="644" t="s">
        <v>1199</v>
      </c>
      <c r="BF36" s="644"/>
      <c r="BG36" s="644"/>
      <c r="BH36" s="644"/>
      <c r="BI36" s="644"/>
      <c r="BJ36" s="644"/>
      <c r="BK36" s="644"/>
      <c r="BL36" s="644"/>
      <c r="BM36" s="644"/>
      <c r="BN36" s="644"/>
      <c r="BO36" s="644"/>
      <c r="BP36" s="644"/>
      <c r="BQ36" s="644"/>
      <c r="BR36" s="644"/>
      <c r="BS36" s="644"/>
      <c r="BT36" s="644"/>
      <c r="BU36" s="644"/>
      <c r="BV36" s="644"/>
      <c r="BW36" s="644"/>
      <c r="BX36" s="644"/>
      <c r="BY36" s="644"/>
      <c r="BZ36" s="644"/>
      <c r="CA36" s="644"/>
      <c r="CB36" s="644"/>
      <c r="CC36" s="644"/>
      <c r="CD36" s="644"/>
      <c r="CE36" s="644"/>
      <c r="CF36" s="644"/>
      <c r="CG36" s="644"/>
      <c r="CH36" s="644"/>
      <c r="CI36" s="644"/>
      <c r="CJ36" s="644">
        <v>1172</v>
      </c>
      <c r="CK36" s="644" t="s">
        <v>1199</v>
      </c>
      <c r="CL36" s="644" t="s">
        <v>1199</v>
      </c>
      <c r="CM36" s="644" t="s">
        <v>1199</v>
      </c>
      <c r="CN36" s="644" t="s">
        <v>1199</v>
      </c>
      <c r="CO36" s="644" t="s">
        <v>1199</v>
      </c>
      <c r="CP36" s="644"/>
      <c r="CQ36" s="644"/>
      <c r="CR36" s="644"/>
      <c r="CS36" s="644"/>
      <c r="CT36" s="644"/>
      <c r="CU36" s="644"/>
      <c r="CV36" s="644"/>
      <c r="CW36" s="644"/>
      <c r="CX36" s="644"/>
      <c r="CY36" s="644"/>
      <c r="CZ36" s="644"/>
      <c r="DA36" s="644"/>
      <c r="DB36" s="644"/>
      <c r="DC36" s="644"/>
      <c r="DD36" s="644"/>
      <c r="DE36" s="644"/>
      <c r="DF36" s="644"/>
      <c r="DG36" s="644"/>
      <c r="DH36" s="644">
        <v>1172</v>
      </c>
      <c r="DI36" s="644" t="s">
        <v>1199</v>
      </c>
      <c r="DJ36" s="644" t="s">
        <v>1199</v>
      </c>
      <c r="DK36" s="644" t="s">
        <v>1199</v>
      </c>
      <c r="DL36" s="644" t="s">
        <v>1199</v>
      </c>
      <c r="DM36" s="644" t="s">
        <v>1199</v>
      </c>
      <c r="DN36" s="644">
        <v>26729.16</v>
      </c>
      <c r="DO36" s="644"/>
      <c r="DP36" s="644"/>
      <c r="DQ36" s="644"/>
      <c r="DR36" s="644"/>
      <c r="DS36" s="644"/>
      <c r="DT36" s="644"/>
      <c r="DU36" s="644"/>
      <c r="DV36" s="644"/>
      <c r="DW36" s="644"/>
      <c r="DX36" s="644"/>
      <c r="DY36" s="644"/>
      <c r="DZ36" s="644"/>
      <c r="EA36" s="644"/>
      <c r="EB36" s="644"/>
      <c r="EC36" s="644"/>
      <c r="ED36" s="644"/>
      <c r="EE36" s="644"/>
      <c r="EF36" s="646">
        <f>1781943.96*1.5/100</f>
        <v>26729.1594</v>
      </c>
      <c r="EG36" s="646"/>
      <c r="EH36" s="646"/>
      <c r="EI36" s="646"/>
      <c r="EJ36" s="646"/>
      <c r="EK36" s="646"/>
      <c r="EL36" s="72"/>
      <c r="EM36" s="72"/>
      <c r="EN36" s="72"/>
      <c r="EO36" s="72"/>
      <c r="EP36" s="72"/>
      <c r="EQ36" s="72"/>
    </row>
    <row r="37" spans="1:147" s="65" customFormat="1" ht="50.25" customHeight="1" x14ac:dyDescent="0.2">
      <c r="A37" s="647" t="s">
        <v>1166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8" t="s">
        <v>1293</v>
      </c>
      <c r="P37" s="648" t="s">
        <v>1167</v>
      </c>
      <c r="Q37" s="648" t="s">
        <v>1167</v>
      </c>
      <c r="R37" s="648" t="s">
        <v>1167</v>
      </c>
      <c r="S37" s="648" t="s">
        <v>1167</v>
      </c>
      <c r="T37" s="648" t="s">
        <v>1167</v>
      </c>
      <c r="U37" s="648" t="s">
        <v>1167</v>
      </c>
      <c r="V37" s="648" t="s">
        <v>1167</v>
      </c>
      <c r="W37" s="648" t="s">
        <v>1167</v>
      </c>
      <c r="X37" s="649" t="s">
        <v>1335</v>
      </c>
      <c r="Y37" s="649"/>
      <c r="Z37" s="649"/>
      <c r="AA37" s="649"/>
      <c r="AB37" s="649"/>
      <c r="AC37" s="650" t="s">
        <v>1336</v>
      </c>
      <c r="AD37" s="650" t="s">
        <v>1168</v>
      </c>
      <c r="AE37" s="650" t="s">
        <v>1168</v>
      </c>
      <c r="AF37" s="650" t="s">
        <v>1168</v>
      </c>
      <c r="AG37" s="650" t="s">
        <v>1168</v>
      </c>
      <c r="AH37" s="650" t="s">
        <v>1168</v>
      </c>
      <c r="AI37" s="647" t="s">
        <v>912</v>
      </c>
      <c r="AJ37" s="647"/>
      <c r="AK37" s="647"/>
      <c r="AL37" s="647"/>
      <c r="AM37" s="647"/>
      <c r="AN37" s="647"/>
      <c r="AO37" s="647"/>
      <c r="AP37" s="648" t="s">
        <v>1169</v>
      </c>
      <c r="AQ37" s="648"/>
      <c r="AR37" s="648"/>
      <c r="AS37" s="648"/>
      <c r="AT37" s="648"/>
      <c r="AU37" s="648" t="s">
        <v>1180</v>
      </c>
      <c r="AV37" s="648"/>
      <c r="AW37" s="648"/>
      <c r="AX37" s="648"/>
      <c r="AY37" s="648"/>
      <c r="AZ37" s="651">
        <v>5654</v>
      </c>
      <c r="BA37" s="651" t="s">
        <v>1200</v>
      </c>
      <c r="BB37" s="651" t="s">
        <v>1200</v>
      </c>
      <c r="BC37" s="651" t="s">
        <v>1200</v>
      </c>
      <c r="BD37" s="651" t="s">
        <v>1200</v>
      </c>
      <c r="BE37" s="651" t="s">
        <v>1200</v>
      </c>
      <c r="BF37" s="651">
        <v>5654</v>
      </c>
      <c r="BG37" s="651" t="s">
        <v>1200</v>
      </c>
      <c r="BH37" s="651" t="s">
        <v>1200</v>
      </c>
      <c r="BI37" s="651" t="s">
        <v>1200</v>
      </c>
      <c r="BJ37" s="651" t="s">
        <v>1200</v>
      </c>
      <c r="BK37" s="651" t="s">
        <v>1200</v>
      </c>
      <c r="BL37" s="651">
        <v>5654</v>
      </c>
      <c r="BM37" s="651" t="s">
        <v>1200</v>
      </c>
      <c r="BN37" s="651" t="s">
        <v>1200</v>
      </c>
      <c r="BO37" s="651" t="s">
        <v>1200</v>
      </c>
      <c r="BP37" s="651" t="s">
        <v>1200</v>
      </c>
      <c r="BQ37" s="651" t="s">
        <v>1200</v>
      </c>
      <c r="BR37" s="651"/>
      <c r="BS37" s="651"/>
      <c r="BT37" s="651"/>
      <c r="BU37" s="651"/>
      <c r="BV37" s="651"/>
      <c r="BW37" s="651"/>
      <c r="BX37" s="651"/>
      <c r="BY37" s="651"/>
      <c r="BZ37" s="651"/>
      <c r="CA37" s="651"/>
      <c r="CB37" s="651"/>
      <c r="CC37" s="651"/>
      <c r="CD37" s="651"/>
      <c r="CE37" s="651"/>
      <c r="CF37" s="651"/>
      <c r="CG37" s="651"/>
      <c r="CH37" s="651"/>
      <c r="CI37" s="651"/>
      <c r="CJ37" s="651"/>
      <c r="CK37" s="651"/>
      <c r="CL37" s="651"/>
      <c r="CM37" s="651"/>
      <c r="CN37" s="651"/>
      <c r="CO37" s="651"/>
      <c r="CP37" s="651"/>
      <c r="CQ37" s="651"/>
      <c r="CR37" s="651"/>
      <c r="CS37" s="651"/>
      <c r="CT37" s="651"/>
      <c r="CU37" s="651"/>
      <c r="CV37" s="651"/>
      <c r="CW37" s="651"/>
      <c r="CX37" s="651"/>
      <c r="CY37" s="651"/>
      <c r="CZ37" s="651"/>
      <c r="DA37" s="651"/>
      <c r="DB37" s="651"/>
      <c r="DC37" s="651"/>
      <c r="DD37" s="651"/>
      <c r="DE37" s="651"/>
      <c r="DF37" s="651"/>
      <c r="DG37" s="651"/>
      <c r="DH37" s="651"/>
      <c r="DI37" s="651"/>
      <c r="DJ37" s="651"/>
      <c r="DK37" s="651"/>
      <c r="DL37" s="651"/>
      <c r="DM37" s="651"/>
      <c r="DN37" s="651">
        <v>92549.759999999995</v>
      </c>
      <c r="DO37" s="651"/>
      <c r="DP37" s="651"/>
      <c r="DQ37" s="651"/>
      <c r="DR37" s="651"/>
      <c r="DS37" s="651"/>
      <c r="DT37" s="644"/>
      <c r="DU37" s="644"/>
      <c r="DV37" s="644"/>
      <c r="DW37" s="644"/>
      <c r="DX37" s="644"/>
      <c r="DY37" s="644"/>
      <c r="DZ37" s="644"/>
      <c r="EA37" s="644"/>
      <c r="EB37" s="644"/>
      <c r="EC37" s="644"/>
      <c r="ED37" s="644"/>
      <c r="EE37" s="644"/>
      <c r="EF37" s="646">
        <f>6169984.04*1.5/100</f>
        <v>92549.760600000009</v>
      </c>
      <c r="EG37" s="646"/>
      <c r="EH37" s="646"/>
      <c r="EI37" s="646"/>
      <c r="EJ37" s="646"/>
      <c r="EK37" s="646"/>
      <c r="EL37" s="11"/>
      <c r="EM37" s="11"/>
      <c r="EN37" s="11"/>
      <c r="EO37" s="11"/>
      <c r="EP37" s="11"/>
      <c r="EQ37" s="11"/>
    </row>
    <row r="38" spans="1:147" s="65" customFormat="1" ht="50.25" customHeight="1" x14ac:dyDescent="0.2">
      <c r="A38" s="647" t="s">
        <v>1166</v>
      </c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8" t="s">
        <v>1293</v>
      </c>
      <c r="P38" s="648" t="s">
        <v>1167</v>
      </c>
      <c r="Q38" s="648" t="s">
        <v>1167</v>
      </c>
      <c r="R38" s="648" t="s">
        <v>1167</v>
      </c>
      <c r="S38" s="648" t="s">
        <v>1167</v>
      </c>
      <c r="T38" s="648" t="s">
        <v>1167</v>
      </c>
      <c r="U38" s="648" t="s">
        <v>1167</v>
      </c>
      <c r="V38" s="648" t="s">
        <v>1167</v>
      </c>
      <c r="W38" s="648" t="s">
        <v>1167</v>
      </c>
      <c r="X38" s="649" t="s">
        <v>1335</v>
      </c>
      <c r="Y38" s="649"/>
      <c r="Z38" s="649"/>
      <c r="AA38" s="649"/>
      <c r="AB38" s="649"/>
      <c r="AC38" s="650" t="s">
        <v>1336</v>
      </c>
      <c r="AD38" s="650" t="s">
        <v>1168</v>
      </c>
      <c r="AE38" s="650" t="s">
        <v>1168</v>
      </c>
      <c r="AF38" s="650" t="s">
        <v>1168</v>
      </c>
      <c r="AG38" s="650" t="s">
        <v>1168</v>
      </c>
      <c r="AH38" s="650" t="s">
        <v>1168</v>
      </c>
      <c r="AI38" s="647" t="s">
        <v>912</v>
      </c>
      <c r="AJ38" s="647"/>
      <c r="AK38" s="647"/>
      <c r="AL38" s="647"/>
      <c r="AM38" s="647"/>
      <c r="AN38" s="647"/>
      <c r="AO38" s="647"/>
      <c r="AP38" s="648" t="s">
        <v>1169</v>
      </c>
      <c r="AQ38" s="648"/>
      <c r="AR38" s="648"/>
      <c r="AS38" s="648"/>
      <c r="AT38" s="648"/>
      <c r="AU38" s="648" t="s">
        <v>1181</v>
      </c>
      <c r="AV38" s="648"/>
      <c r="AW38" s="648"/>
      <c r="AX38" s="648"/>
      <c r="AY38" s="648"/>
      <c r="AZ38" s="651">
        <v>4693</v>
      </c>
      <c r="BA38" s="651" t="s">
        <v>1201</v>
      </c>
      <c r="BB38" s="651" t="s">
        <v>1201</v>
      </c>
      <c r="BC38" s="651" t="s">
        <v>1201</v>
      </c>
      <c r="BD38" s="651" t="s">
        <v>1201</v>
      </c>
      <c r="BE38" s="651" t="s">
        <v>1201</v>
      </c>
      <c r="BF38" s="651">
        <v>4693</v>
      </c>
      <c r="BG38" s="651" t="s">
        <v>1201</v>
      </c>
      <c r="BH38" s="651" t="s">
        <v>1201</v>
      </c>
      <c r="BI38" s="651" t="s">
        <v>1201</v>
      </c>
      <c r="BJ38" s="651" t="s">
        <v>1201</v>
      </c>
      <c r="BK38" s="651" t="s">
        <v>1201</v>
      </c>
      <c r="BL38" s="651">
        <v>4693</v>
      </c>
      <c r="BM38" s="651" t="s">
        <v>1201</v>
      </c>
      <c r="BN38" s="651" t="s">
        <v>1201</v>
      </c>
      <c r="BO38" s="651" t="s">
        <v>1201</v>
      </c>
      <c r="BP38" s="651" t="s">
        <v>1201</v>
      </c>
      <c r="BQ38" s="651" t="s">
        <v>1201</v>
      </c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51"/>
      <c r="CW38" s="651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I38" s="651"/>
      <c r="DJ38" s="651"/>
      <c r="DK38" s="651"/>
      <c r="DL38" s="651"/>
      <c r="DM38" s="651"/>
      <c r="DN38" s="651">
        <v>76819.25</v>
      </c>
      <c r="DO38" s="651"/>
      <c r="DP38" s="651"/>
      <c r="DQ38" s="651"/>
      <c r="DR38" s="651"/>
      <c r="DS38" s="651"/>
      <c r="DT38" s="644"/>
      <c r="DU38" s="644"/>
      <c r="DV38" s="644"/>
      <c r="DW38" s="644"/>
      <c r="DX38" s="644"/>
      <c r="DY38" s="644"/>
      <c r="DZ38" s="644"/>
      <c r="EA38" s="644"/>
      <c r="EB38" s="644"/>
      <c r="EC38" s="644"/>
      <c r="ED38" s="644"/>
      <c r="EE38" s="644"/>
      <c r="EF38" s="646">
        <f>5121283.18*1.5/100</f>
        <v>76819.247699999993</v>
      </c>
      <c r="EG38" s="646"/>
      <c r="EH38" s="646"/>
      <c r="EI38" s="646"/>
      <c r="EJ38" s="646"/>
      <c r="EK38" s="646"/>
      <c r="EL38" s="11"/>
      <c r="EM38" s="11"/>
      <c r="EN38" s="11"/>
      <c r="EO38" s="11"/>
      <c r="EP38" s="11"/>
      <c r="EQ38" s="11"/>
    </row>
    <row r="39" spans="1:147" s="65" customFormat="1" ht="50.25" customHeight="1" x14ac:dyDescent="0.2">
      <c r="A39" s="647" t="s">
        <v>1166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8" t="s">
        <v>1293</v>
      </c>
      <c r="P39" s="648" t="s">
        <v>1167</v>
      </c>
      <c r="Q39" s="648" t="s">
        <v>1167</v>
      </c>
      <c r="R39" s="648" t="s">
        <v>1167</v>
      </c>
      <c r="S39" s="648" t="s">
        <v>1167</v>
      </c>
      <c r="T39" s="648" t="s">
        <v>1167</v>
      </c>
      <c r="U39" s="648" t="s">
        <v>1167</v>
      </c>
      <c r="V39" s="648" t="s">
        <v>1167</v>
      </c>
      <c r="W39" s="648" t="s">
        <v>1167</v>
      </c>
      <c r="X39" s="649" t="s">
        <v>1335</v>
      </c>
      <c r="Y39" s="649"/>
      <c r="Z39" s="649"/>
      <c r="AA39" s="649"/>
      <c r="AB39" s="649"/>
      <c r="AC39" s="650" t="s">
        <v>1336</v>
      </c>
      <c r="AD39" s="650" t="s">
        <v>1168</v>
      </c>
      <c r="AE39" s="650" t="s">
        <v>1168</v>
      </c>
      <c r="AF39" s="650" t="s">
        <v>1168</v>
      </c>
      <c r="AG39" s="650" t="s">
        <v>1168</v>
      </c>
      <c r="AH39" s="650" t="s">
        <v>1168</v>
      </c>
      <c r="AI39" s="647" t="s">
        <v>912</v>
      </c>
      <c r="AJ39" s="647"/>
      <c r="AK39" s="647"/>
      <c r="AL39" s="647"/>
      <c r="AM39" s="647"/>
      <c r="AN39" s="647"/>
      <c r="AO39" s="647"/>
      <c r="AP39" s="648" t="s">
        <v>1169</v>
      </c>
      <c r="AQ39" s="648"/>
      <c r="AR39" s="648"/>
      <c r="AS39" s="648"/>
      <c r="AT39" s="648"/>
      <c r="AU39" s="648" t="s">
        <v>1182</v>
      </c>
      <c r="AV39" s="648"/>
      <c r="AW39" s="648"/>
      <c r="AX39" s="648"/>
      <c r="AY39" s="648"/>
      <c r="AZ39" s="651">
        <v>799</v>
      </c>
      <c r="BA39" s="651" t="s">
        <v>1202</v>
      </c>
      <c r="BB39" s="651" t="s">
        <v>1202</v>
      </c>
      <c r="BC39" s="651" t="s">
        <v>1202</v>
      </c>
      <c r="BD39" s="651" t="s">
        <v>1202</v>
      </c>
      <c r="BE39" s="651" t="s">
        <v>1202</v>
      </c>
      <c r="BF39" s="651">
        <v>799</v>
      </c>
      <c r="BG39" s="651" t="s">
        <v>1202</v>
      </c>
      <c r="BH39" s="651" t="s">
        <v>1202</v>
      </c>
      <c r="BI39" s="651" t="s">
        <v>1202</v>
      </c>
      <c r="BJ39" s="651" t="s">
        <v>1202</v>
      </c>
      <c r="BK39" s="651" t="s">
        <v>1202</v>
      </c>
      <c r="BL39" s="651">
        <v>799</v>
      </c>
      <c r="BM39" s="651" t="s">
        <v>1202</v>
      </c>
      <c r="BN39" s="651" t="s">
        <v>1202</v>
      </c>
      <c r="BO39" s="651" t="s">
        <v>1202</v>
      </c>
      <c r="BP39" s="651" t="s">
        <v>1202</v>
      </c>
      <c r="BQ39" s="651" t="s">
        <v>1202</v>
      </c>
      <c r="BR39" s="651"/>
      <c r="BS39" s="651"/>
      <c r="BT39" s="651"/>
      <c r="BU39" s="651"/>
      <c r="BV39" s="651"/>
      <c r="BW39" s="651"/>
      <c r="BX39" s="651"/>
      <c r="BY39" s="651"/>
      <c r="BZ39" s="651"/>
      <c r="CA39" s="651"/>
      <c r="CB39" s="651"/>
      <c r="CC39" s="651"/>
      <c r="CD39" s="651"/>
      <c r="CE39" s="651"/>
      <c r="CF39" s="651"/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1"/>
      <c r="CS39" s="651"/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1"/>
      <c r="DG39" s="651"/>
      <c r="DH39" s="651"/>
      <c r="DI39" s="651"/>
      <c r="DJ39" s="651"/>
      <c r="DK39" s="651"/>
      <c r="DL39" s="651"/>
      <c r="DM39" s="651"/>
      <c r="DN39" s="651">
        <v>4111.33</v>
      </c>
      <c r="DO39" s="651"/>
      <c r="DP39" s="651"/>
      <c r="DQ39" s="651"/>
      <c r="DR39" s="651"/>
      <c r="DS39" s="651"/>
      <c r="DT39" s="644"/>
      <c r="DU39" s="644"/>
      <c r="DV39" s="644"/>
      <c r="DW39" s="644"/>
      <c r="DX39" s="644"/>
      <c r="DY39" s="644"/>
      <c r="DZ39" s="644"/>
      <c r="EA39" s="644"/>
      <c r="EB39" s="644"/>
      <c r="EC39" s="644"/>
      <c r="ED39" s="644"/>
      <c r="EE39" s="644"/>
      <c r="EF39" s="646">
        <f>274088.96*1.5/100</f>
        <v>4111.3344000000006</v>
      </c>
      <c r="EG39" s="646"/>
      <c r="EH39" s="646"/>
      <c r="EI39" s="646"/>
      <c r="EJ39" s="646"/>
      <c r="EK39" s="646"/>
      <c r="EL39" s="11"/>
      <c r="EM39" s="11"/>
      <c r="EN39" s="11"/>
      <c r="EO39" s="11"/>
      <c r="EP39" s="11"/>
      <c r="EQ39" s="11"/>
    </row>
    <row r="40" spans="1:147" s="65" customFormat="1" ht="50.25" customHeight="1" x14ac:dyDescent="0.2">
      <c r="A40" s="647" t="s">
        <v>1166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8" t="s">
        <v>1293</v>
      </c>
      <c r="P40" s="648" t="s">
        <v>1167</v>
      </c>
      <c r="Q40" s="648" t="s">
        <v>1167</v>
      </c>
      <c r="R40" s="648" t="s">
        <v>1167</v>
      </c>
      <c r="S40" s="648" t="s">
        <v>1167</v>
      </c>
      <c r="T40" s="648" t="s">
        <v>1167</v>
      </c>
      <c r="U40" s="648" t="s">
        <v>1167</v>
      </c>
      <c r="V40" s="648" t="s">
        <v>1167</v>
      </c>
      <c r="W40" s="648" t="s">
        <v>1167</v>
      </c>
      <c r="X40" s="649" t="s">
        <v>1335</v>
      </c>
      <c r="Y40" s="649"/>
      <c r="Z40" s="649"/>
      <c r="AA40" s="649"/>
      <c r="AB40" s="649"/>
      <c r="AC40" s="650" t="s">
        <v>1336</v>
      </c>
      <c r="AD40" s="650" t="s">
        <v>1168</v>
      </c>
      <c r="AE40" s="650" t="s">
        <v>1168</v>
      </c>
      <c r="AF40" s="650" t="s">
        <v>1168</v>
      </c>
      <c r="AG40" s="650" t="s">
        <v>1168</v>
      </c>
      <c r="AH40" s="650" t="s">
        <v>1168</v>
      </c>
      <c r="AI40" s="647" t="s">
        <v>912</v>
      </c>
      <c r="AJ40" s="647"/>
      <c r="AK40" s="647"/>
      <c r="AL40" s="647"/>
      <c r="AM40" s="647"/>
      <c r="AN40" s="647"/>
      <c r="AO40" s="647"/>
      <c r="AP40" s="648" t="s">
        <v>1169</v>
      </c>
      <c r="AQ40" s="648"/>
      <c r="AR40" s="648"/>
      <c r="AS40" s="648"/>
      <c r="AT40" s="648"/>
      <c r="AU40" s="648" t="s">
        <v>1183</v>
      </c>
      <c r="AV40" s="648"/>
      <c r="AW40" s="648"/>
      <c r="AX40" s="648"/>
      <c r="AY40" s="648"/>
      <c r="AZ40" s="651">
        <v>3915</v>
      </c>
      <c r="BA40" s="651" t="s">
        <v>1203</v>
      </c>
      <c r="BB40" s="651" t="s">
        <v>1203</v>
      </c>
      <c r="BC40" s="651" t="s">
        <v>1203</v>
      </c>
      <c r="BD40" s="651" t="s">
        <v>1203</v>
      </c>
      <c r="BE40" s="651" t="s">
        <v>1203</v>
      </c>
      <c r="BF40" s="651">
        <v>3915</v>
      </c>
      <c r="BG40" s="651" t="s">
        <v>1203</v>
      </c>
      <c r="BH40" s="651" t="s">
        <v>1203</v>
      </c>
      <c r="BI40" s="651" t="s">
        <v>1203</v>
      </c>
      <c r="BJ40" s="651" t="s">
        <v>1203</v>
      </c>
      <c r="BK40" s="651" t="s">
        <v>1203</v>
      </c>
      <c r="BL40" s="651">
        <v>3915</v>
      </c>
      <c r="BM40" s="651" t="s">
        <v>1203</v>
      </c>
      <c r="BN40" s="651" t="s">
        <v>1203</v>
      </c>
      <c r="BO40" s="651" t="s">
        <v>1203</v>
      </c>
      <c r="BP40" s="651" t="s">
        <v>1203</v>
      </c>
      <c r="BQ40" s="651" t="s">
        <v>1203</v>
      </c>
      <c r="BR40" s="651"/>
      <c r="BS40" s="651"/>
      <c r="BT40" s="651"/>
      <c r="BU40" s="651"/>
      <c r="BV40" s="651"/>
      <c r="BW40" s="651"/>
      <c r="BX40" s="651"/>
      <c r="BY40" s="651"/>
      <c r="BZ40" s="651"/>
      <c r="CA40" s="651"/>
      <c r="CB40" s="651"/>
      <c r="CC40" s="651"/>
      <c r="CD40" s="651"/>
      <c r="CE40" s="651"/>
      <c r="CF40" s="651"/>
      <c r="CG40" s="651"/>
      <c r="CH40" s="651"/>
      <c r="CI40" s="651"/>
      <c r="CJ40" s="651"/>
      <c r="CK40" s="651"/>
      <c r="CL40" s="651"/>
      <c r="CM40" s="651"/>
      <c r="CN40" s="651"/>
      <c r="CO40" s="651"/>
      <c r="CP40" s="651"/>
      <c r="CQ40" s="651"/>
      <c r="CR40" s="651"/>
      <c r="CS40" s="651"/>
      <c r="CT40" s="651"/>
      <c r="CU40" s="651"/>
      <c r="CV40" s="651"/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51"/>
      <c r="DH40" s="651"/>
      <c r="DI40" s="651"/>
      <c r="DJ40" s="651"/>
      <c r="DK40" s="651"/>
      <c r="DL40" s="651"/>
      <c r="DM40" s="651"/>
      <c r="DN40" s="651">
        <v>31561.75</v>
      </c>
      <c r="DO40" s="651"/>
      <c r="DP40" s="651"/>
      <c r="DQ40" s="651"/>
      <c r="DR40" s="651"/>
      <c r="DS40" s="651"/>
      <c r="DT40" s="644"/>
      <c r="DU40" s="644"/>
      <c r="DV40" s="644"/>
      <c r="DW40" s="644"/>
      <c r="DX40" s="644"/>
      <c r="DY40" s="644"/>
      <c r="DZ40" s="644"/>
      <c r="EA40" s="644"/>
      <c r="EB40" s="644"/>
      <c r="EC40" s="644"/>
      <c r="ED40" s="644"/>
      <c r="EE40" s="644"/>
      <c r="EF40" s="646">
        <f>2104116.75*1.5/100</f>
        <v>31561.751250000001</v>
      </c>
      <c r="EG40" s="646"/>
      <c r="EH40" s="646"/>
      <c r="EI40" s="646"/>
      <c r="EJ40" s="646"/>
      <c r="EK40" s="646"/>
      <c r="EL40" s="11"/>
      <c r="EM40" s="11"/>
      <c r="EN40" s="11"/>
      <c r="EO40" s="11"/>
      <c r="EP40" s="11"/>
      <c r="EQ40" s="11"/>
    </row>
    <row r="41" spans="1:147" s="65" customFormat="1" ht="50.25" customHeight="1" x14ac:dyDescent="0.2">
      <c r="A41" s="647" t="s">
        <v>1166</v>
      </c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8" t="s">
        <v>1293</v>
      </c>
      <c r="P41" s="648" t="s">
        <v>1167</v>
      </c>
      <c r="Q41" s="648" t="s">
        <v>1167</v>
      </c>
      <c r="R41" s="648" t="s">
        <v>1167</v>
      </c>
      <c r="S41" s="648" t="s">
        <v>1167</v>
      </c>
      <c r="T41" s="648" t="s">
        <v>1167</v>
      </c>
      <c r="U41" s="648" t="s">
        <v>1167</v>
      </c>
      <c r="V41" s="648" t="s">
        <v>1167</v>
      </c>
      <c r="W41" s="648" t="s">
        <v>1167</v>
      </c>
      <c r="X41" s="649" t="s">
        <v>1335</v>
      </c>
      <c r="Y41" s="649"/>
      <c r="Z41" s="649"/>
      <c r="AA41" s="649"/>
      <c r="AB41" s="649"/>
      <c r="AC41" s="650" t="s">
        <v>1336</v>
      </c>
      <c r="AD41" s="650" t="s">
        <v>1168</v>
      </c>
      <c r="AE41" s="650" t="s">
        <v>1168</v>
      </c>
      <c r="AF41" s="650" t="s">
        <v>1168</v>
      </c>
      <c r="AG41" s="650" t="s">
        <v>1168</v>
      </c>
      <c r="AH41" s="650" t="s">
        <v>1168</v>
      </c>
      <c r="AI41" s="647" t="s">
        <v>912</v>
      </c>
      <c r="AJ41" s="647"/>
      <c r="AK41" s="647"/>
      <c r="AL41" s="647"/>
      <c r="AM41" s="647"/>
      <c r="AN41" s="647"/>
      <c r="AO41" s="647"/>
      <c r="AP41" s="648" t="s">
        <v>1169</v>
      </c>
      <c r="AQ41" s="648"/>
      <c r="AR41" s="648"/>
      <c r="AS41" s="648"/>
      <c r="AT41" s="648"/>
      <c r="AU41" s="648" t="s">
        <v>1184</v>
      </c>
      <c r="AV41" s="648"/>
      <c r="AW41" s="648"/>
      <c r="AX41" s="648"/>
      <c r="AY41" s="648"/>
      <c r="AZ41" s="651">
        <v>1188</v>
      </c>
      <c r="BA41" s="651" t="s">
        <v>1204</v>
      </c>
      <c r="BB41" s="651" t="s">
        <v>1204</v>
      </c>
      <c r="BC41" s="651" t="s">
        <v>1204</v>
      </c>
      <c r="BD41" s="651" t="s">
        <v>1204</v>
      </c>
      <c r="BE41" s="651" t="s">
        <v>1204</v>
      </c>
      <c r="BF41" s="651">
        <v>1188</v>
      </c>
      <c r="BG41" s="651" t="s">
        <v>1204</v>
      </c>
      <c r="BH41" s="651" t="s">
        <v>1204</v>
      </c>
      <c r="BI41" s="651" t="s">
        <v>1204</v>
      </c>
      <c r="BJ41" s="651" t="s">
        <v>1204</v>
      </c>
      <c r="BK41" s="651" t="s">
        <v>1204</v>
      </c>
      <c r="BL41" s="651">
        <v>1188</v>
      </c>
      <c r="BM41" s="651" t="s">
        <v>1204</v>
      </c>
      <c r="BN41" s="651" t="s">
        <v>1204</v>
      </c>
      <c r="BO41" s="651" t="s">
        <v>1204</v>
      </c>
      <c r="BP41" s="651" t="s">
        <v>1204</v>
      </c>
      <c r="BQ41" s="651" t="s">
        <v>1204</v>
      </c>
      <c r="BR41" s="651"/>
      <c r="BS41" s="651"/>
      <c r="BT41" s="651"/>
      <c r="BU41" s="651"/>
      <c r="BV41" s="651"/>
      <c r="BW41" s="651"/>
      <c r="BX41" s="651"/>
      <c r="BY41" s="651"/>
      <c r="BZ41" s="651"/>
      <c r="CA41" s="651"/>
      <c r="CB41" s="651"/>
      <c r="CC41" s="651"/>
      <c r="CD41" s="651"/>
      <c r="CE41" s="651"/>
      <c r="CF41" s="651"/>
      <c r="CG41" s="651"/>
      <c r="CH41" s="651"/>
      <c r="CI41" s="651"/>
      <c r="CJ41" s="651"/>
      <c r="CK41" s="651"/>
      <c r="CL41" s="651"/>
      <c r="CM41" s="651"/>
      <c r="CN41" s="651"/>
      <c r="CO41" s="651"/>
      <c r="CP41" s="651"/>
      <c r="CQ41" s="651"/>
      <c r="CR41" s="651"/>
      <c r="CS41" s="651"/>
      <c r="CT41" s="651"/>
      <c r="CU41" s="651"/>
      <c r="CV41" s="651"/>
      <c r="CW41" s="651"/>
      <c r="CX41" s="651"/>
      <c r="CY41" s="651"/>
      <c r="CZ41" s="651"/>
      <c r="DA41" s="651"/>
      <c r="DB41" s="651"/>
      <c r="DC41" s="651"/>
      <c r="DD41" s="651"/>
      <c r="DE41" s="651"/>
      <c r="DF41" s="651"/>
      <c r="DG41" s="651"/>
      <c r="DH41" s="651"/>
      <c r="DI41" s="651"/>
      <c r="DJ41" s="651"/>
      <c r="DK41" s="651"/>
      <c r="DL41" s="651"/>
      <c r="DM41" s="651"/>
      <c r="DN41" s="651">
        <v>3858.03</v>
      </c>
      <c r="DO41" s="651"/>
      <c r="DP41" s="651"/>
      <c r="DQ41" s="651"/>
      <c r="DR41" s="651"/>
      <c r="DS41" s="651"/>
      <c r="DT41" s="644"/>
      <c r="DU41" s="644"/>
      <c r="DV41" s="644"/>
      <c r="DW41" s="644"/>
      <c r="DX41" s="644"/>
      <c r="DY41" s="644"/>
      <c r="DZ41" s="644"/>
      <c r="EA41" s="644"/>
      <c r="EB41" s="644"/>
      <c r="EC41" s="644"/>
      <c r="ED41" s="644"/>
      <c r="EE41" s="644"/>
      <c r="EF41" s="646">
        <f>257202*1.5/100</f>
        <v>3858.03</v>
      </c>
      <c r="EG41" s="646"/>
      <c r="EH41" s="646"/>
      <c r="EI41" s="646"/>
      <c r="EJ41" s="646"/>
      <c r="EK41" s="646"/>
      <c r="EL41" s="11"/>
      <c r="EM41" s="11"/>
      <c r="EN41" s="11"/>
      <c r="EO41" s="11"/>
      <c r="EP41" s="11"/>
      <c r="EQ41" s="11"/>
    </row>
    <row r="42" spans="1:147" s="65" customFormat="1" ht="50.25" customHeight="1" x14ac:dyDescent="0.2">
      <c r="A42" s="647" t="s">
        <v>1166</v>
      </c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8" t="s">
        <v>1293</v>
      </c>
      <c r="P42" s="648" t="s">
        <v>1167</v>
      </c>
      <c r="Q42" s="648" t="s">
        <v>1167</v>
      </c>
      <c r="R42" s="648" t="s">
        <v>1167</v>
      </c>
      <c r="S42" s="648" t="s">
        <v>1167</v>
      </c>
      <c r="T42" s="648" t="s">
        <v>1167</v>
      </c>
      <c r="U42" s="648" t="s">
        <v>1167</v>
      </c>
      <c r="V42" s="648" t="s">
        <v>1167</v>
      </c>
      <c r="W42" s="648" t="s">
        <v>1167</v>
      </c>
      <c r="X42" s="649" t="s">
        <v>1335</v>
      </c>
      <c r="Y42" s="649"/>
      <c r="Z42" s="649"/>
      <c r="AA42" s="649"/>
      <c r="AB42" s="649"/>
      <c r="AC42" s="650" t="s">
        <v>1336</v>
      </c>
      <c r="AD42" s="650" t="s">
        <v>1168</v>
      </c>
      <c r="AE42" s="650" t="s">
        <v>1168</v>
      </c>
      <c r="AF42" s="650" t="s">
        <v>1168</v>
      </c>
      <c r="AG42" s="650" t="s">
        <v>1168</v>
      </c>
      <c r="AH42" s="650" t="s">
        <v>1168</v>
      </c>
      <c r="AI42" s="647" t="s">
        <v>912</v>
      </c>
      <c r="AJ42" s="647"/>
      <c r="AK42" s="647"/>
      <c r="AL42" s="647"/>
      <c r="AM42" s="647"/>
      <c r="AN42" s="647"/>
      <c r="AO42" s="647"/>
      <c r="AP42" s="648" t="s">
        <v>1169</v>
      </c>
      <c r="AQ42" s="648"/>
      <c r="AR42" s="648"/>
      <c r="AS42" s="648"/>
      <c r="AT42" s="648"/>
      <c r="AU42" s="648" t="s">
        <v>1185</v>
      </c>
      <c r="AV42" s="648"/>
      <c r="AW42" s="648"/>
      <c r="AX42" s="648"/>
      <c r="AY42" s="648"/>
      <c r="AZ42" s="651">
        <v>599</v>
      </c>
      <c r="BA42" s="651" t="s">
        <v>1205</v>
      </c>
      <c r="BB42" s="651" t="s">
        <v>1205</v>
      </c>
      <c r="BC42" s="651" t="s">
        <v>1205</v>
      </c>
      <c r="BD42" s="651" t="s">
        <v>1205</v>
      </c>
      <c r="BE42" s="651" t="s">
        <v>1205</v>
      </c>
      <c r="BF42" s="651">
        <v>599</v>
      </c>
      <c r="BG42" s="651" t="s">
        <v>1205</v>
      </c>
      <c r="BH42" s="651" t="s">
        <v>1205</v>
      </c>
      <c r="BI42" s="651" t="s">
        <v>1205</v>
      </c>
      <c r="BJ42" s="651" t="s">
        <v>1205</v>
      </c>
      <c r="BK42" s="651" t="s">
        <v>1205</v>
      </c>
      <c r="BL42" s="651">
        <v>599</v>
      </c>
      <c r="BM42" s="651" t="s">
        <v>1205</v>
      </c>
      <c r="BN42" s="651" t="s">
        <v>1205</v>
      </c>
      <c r="BO42" s="651" t="s">
        <v>1205</v>
      </c>
      <c r="BP42" s="651" t="s">
        <v>1205</v>
      </c>
      <c r="BQ42" s="651" t="s">
        <v>1205</v>
      </c>
      <c r="BR42" s="651"/>
      <c r="BS42" s="651"/>
      <c r="BT42" s="651"/>
      <c r="BU42" s="651"/>
      <c r="BV42" s="651"/>
      <c r="BW42" s="651"/>
      <c r="BX42" s="651"/>
      <c r="BY42" s="651"/>
      <c r="BZ42" s="651"/>
      <c r="CA42" s="651"/>
      <c r="CB42" s="651"/>
      <c r="CC42" s="651"/>
      <c r="CD42" s="651"/>
      <c r="CE42" s="651"/>
      <c r="CF42" s="651"/>
      <c r="CG42" s="651"/>
      <c r="CH42" s="651"/>
      <c r="CI42" s="651"/>
      <c r="CJ42" s="651"/>
      <c r="CK42" s="651"/>
      <c r="CL42" s="651"/>
      <c r="CM42" s="651"/>
      <c r="CN42" s="651"/>
      <c r="CO42" s="651"/>
      <c r="CP42" s="651"/>
      <c r="CQ42" s="651"/>
      <c r="CR42" s="651"/>
      <c r="CS42" s="651"/>
      <c r="CT42" s="651"/>
      <c r="CU42" s="651"/>
      <c r="CV42" s="651"/>
      <c r="CW42" s="651"/>
      <c r="CX42" s="651"/>
      <c r="CY42" s="651"/>
      <c r="CZ42" s="651"/>
      <c r="DA42" s="651"/>
      <c r="DB42" s="651"/>
      <c r="DC42" s="651"/>
      <c r="DD42" s="651"/>
      <c r="DE42" s="651"/>
      <c r="DF42" s="651"/>
      <c r="DG42" s="651"/>
      <c r="DH42" s="651"/>
      <c r="DI42" s="651"/>
      <c r="DJ42" s="651"/>
      <c r="DK42" s="651"/>
      <c r="DL42" s="651"/>
      <c r="DM42" s="651"/>
      <c r="DN42" s="651">
        <v>1769.06</v>
      </c>
      <c r="DO42" s="651"/>
      <c r="DP42" s="651"/>
      <c r="DQ42" s="651"/>
      <c r="DR42" s="651"/>
      <c r="DS42" s="651"/>
      <c r="DT42" s="644"/>
      <c r="DU42" s="644"/>
      <c r="DV42" s="644"/>
      <c r="DW42" s="644"/>
      <c r="DX42" s="644"/>
      <c r="DY42" s="644"/>
      <c r="DZ42" s="644"/>
      <c r="EA42" s="644"/>
      <c r="EB42" s="644"/>
      <c r="EC42" s="644"/>
      <c r="ED42" s="644"/>
      <c r="EE42" s="644"/>
      <c r="EF42" s="646">
        <f>117937.11*1.5/100</f>
        <v>1769.05665</v>
      </c>
      <c r="EG42" s="646"/>
      <c r="EH42" s="646"/>
      <c r="EI42" s="646"/>
      <c r="EJ42" s="646"/>
      <c r="EK42" s="646"/>
      <c r="EL42" s="11"/>
      <c r="EM42" s="11"/>
      <c r="EN42" s="11"/>
      <c r="EO42" s="11"/>
      <c r="EP42" s="11"/>
      <c r="EQ42" s="11"/>
    </row>
    <row r="43" spans="1:147" s="65" customFormat="1" ht="50.25" customHeight="1" x14ac:dyDescent="0.2">
      <c r="A43" s="647" t="s">
        <v>1166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8" t="s">
        <v>1293</v>
      </c>
      <c r="P43" s="648" t="s">
        <v>1167</v>
      </c>
      <c r="Q43" s="648" t="s">
        <v>1167</v>
      </c>
      <c r="R43" s="648" t="s">
        <v>1167</v>
      </c>
      <c r="S43" s="648" t="s">
        <v>1167</v>
      </c>
      <c r="T43" s="648" t="s">
        <v>1167</v>
      </c>
      <c r="U43" s="648" t="s">
        <v>1167</v>
      </c>
      <c r="V43" s="648" t="s">
        <v>1167</v>
      </c>
      <c r="W43" s="648" t="s">
        <v>1167</v>
      </c>
      <c r="X43" s="649" t="s">
        <v>1335</v>
      </c>
      <c r="Y43" s="649"/>
      <c r="Z43" s="649"/>
      <c r="AA43" s="649"/>
      <c r="AB43" s="649"/>
      <c r="AC43" s="650" t="s">
        <v>1336</v>
      </c>
      <c r="AD43" s="650" t="s">
        <v>1168</v>
      </c>
      <c r="AE43" s="650" t="s">
        <v>1168</v>
      </c>
      <c r="AF43" s="650" t="s">
        <v>1168</v>
      </c>
      <c r="AG43" s="650" t="s">
        <v>1168</v>
      </c>
      <c r="AH43" s="650" t="s">
        <v>1168</v>
      </c>
      <c r="AI43" s="647" t="s">
        <v>912</v>
      </c>
      <c r="AJ43" s="647"/>
      <c r="AK43" s="647"/>
      <c r="AL43" s="647"/>
      <c r="AM43" s="647"/>
      <c r="AN43" s="647"/>
      <c r="AO43" s="647"/>
      <c r="AP43" s="648" t="s">
        <v>1169</v>
      </c>
      <c r="AQ43" s="648"/>
      <c r="AR43" s="648"/>
      <c r="AS43" s="648"/>
      <c r="AT43" s="648"/>
      <c r="AU43" s="648" t="s">
        <v>1186</v>
      </c>
      <c r="AV43" s="648"/>
      <c r="AW43" s="648"/>
      <c r="AX43" s="648"/>
      <c r="AY43" s="648"/>
      <c r="AZ43" s="651">
        <v>620</v>
      </c>
      <c r="BA43" s="651" t="s">
        <v>1206</v>
      </c>
      <c r="BB43" s="651" t="s">
        <v>1206</v>
      </c>
      <c r="BC43" s="651" t="s">
        <v>1206</v>
      </c>
      <c r="BD43" s="651" t="s">
        <v>1206</v>
      </c>
      <c r="BE43" s="651" t="s">
        <v>1206</v>
      </c>
      <c r="BF43" s="651">
        <v>620</v>
      </c>
      <c r="BG43" s="651" t="s">
        <v>1206</v>
      </c>
      <c r="BH43" s="651" t="s">
        <v>1206</v>
      </c>
      <c r="BI43" s="651" t="s">
        <v>1206</v>
      </c>
      <c r="BJ43" s="651" t="s">
        <v>1206</v>
      </c>
      <c r="BK43" s="651" t="s">
        <v>1206</v>
      </c>
      <c r="BL43" s="651">
        <v>620</v>
      </c>
      <c r="BM43" s="651" t="s">
        <v>1206</v>
      </c>
      <c r="BN43" s="651" t="s">
        <v>1206</v>
      </c>
      <c r="BO43" s="651" t="s">
        <v>1206</v>
      </c>
      <c r="BP43" s="651" t="s">
        <v>1206</v>
      </c>
      <c r="BQ43" s="651" t="s">
        <v>1206</v>
      </c>
      <c r="BR43" s="651"/>
      <c r="BS43" s="651"/>
      <c r="BT43" s="651"/>
      <c r="BU43" s="651"/>
      <c r="BV43" s="651"/>
      <c r="BW43" s="651"/>
      <c r="BX43" s="651"/>
      <c r="BY43" s="651"/>
      <c r="BZ43" s="651"/>
      <c r="CA43" s="651"/>
      <c r="CB43" s="651"/>
      <c r="CC43" s="651"/>
      <c r="CD43" s="651"/>
      <c r="CE43" s="651"/>
      <c r="CF43" s="651"/>
      <c r="CG43" s="651"/>
      <c r="CH43" s="651"/>
      <c r="CI43" s="651"/>
      <c r="CJ43" s="651"/>
      <c r="CK43" s="651"/>
      <c r="CL43" s="651"/>
      <c r="CM43" s="651"/>
      <c r="CN43" s="651"/>
      <c r="CO43" s="651"/>
      <c r="CP43" s="651"/>
      <c r="CQ43" s="651"/>
      <c r="CR43" s="651"/>
      <c r="CS43" s="651"/>
      <c r="CT43" s="651"/>
      <c r="CU43" s="651"/>
      <c r="CV43" s="651"/>
      <c r="CW43" s="651"/>
      <c r="CX43" s="651"/>
      <c r="CY43" s="651"/>
      <c r="CZ43" s="651"/>
      <c r="DA43" s="651"/>
      <c r="DB43" s="651"/>
      <c r="DC43" s="651"/>
      <c r="DD43" s="651"/>
      <c r="DE43" s="651"/>
      <c r="DF43" s="651"/>
      <c r="DG43" s="651"/>
      <c r="DH43" s="651"/>
      <c r="DI43" s="651"/>
      <c r="DJ43" s="651"/>
      <c r="DK43" s="651"/>
      <c r="DL43" s="651"/>
      <c r="DM43" s="651"/>
      <c r="DN43" s="651">
        <v>2340.62</v>
      </c>
      <c r="DO43" s="651"/>
      <c r="DP43" s="651"/>
      <c r="DQ43" s="651"/>
      <c r="DR43" s="651"/>
      <c r="DS43" s="651"/>
      <c r="DT43" s="644"/>
      <c r="DU43" s="644"/>
      <c r="DV43" s="644"/>
      <c r="DW43" s="644"/>
      <c r="DX43" s="644"/>
      <c r="DY43" s="644"/>
      <c r="DZ43" s="644"/>
      <c r="EA43" s="644"/>
      <c r="EB43" s="644"/>
      <c r="EC43" s="644"/>
      <c r="ED43" s="644"/>
      <c r="EE43" s="644"/>
      <c r="EF43" s="646">
        <f>156041.6*1.5/100</f>
        <v>2340.6240000000003</v>
      </c>
      <c r="EG43" s="646"/>
      <c r="EH43" s="646"/>
      <c r="EI43" s="646"/>
      <c r="EJ43" s="646"/>
      <c r="EK43" s="646"/>
      <c r="EL43" s="11"/>
      <c r="EM43" s="11"/>
      <c r="EN43" s="11"/>
      <c r="EO43" s="11"/>
      <c r="EP43" s="11"/>
      <c r="EQ43" s="11"/>
    </row>
    <row r="44" spans="1:147" s="65" customFormat="1" ht="50.25" customHeight="1" x14ac:dyDescent="0.2">
      <c r="A44" s="647" t="s">
        <v>1166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8" t="s">
        <v>1293</v>
      </c>
      <c r="P44" s="648" t="s">
        <v>1167</v>
      </c>
      <c r="Q44" s="648" t="s">
        <v>1167</v>
      </c>
      <c r="R44" s="648" t="s">
        <v>1167</v>
      </c>
      <c r="S44" s="648" t="s">
        <v>1167</v>
      </c>
      <c r="T44" s="648" t="s">
        <v>1167</v>
      </c>
      <c r="U44" s="648" t="s">
        <v>1167</v>
      </c>
      <c r="V44" s="648" t="s">
        <v>1167</v>
      </c>
      <c r="W44" s="648" t="s">
        <v>1167</v>
      </c>
      <c r="X44" s="649" t="s">
        <v>1335</v>
      </c>
      <c r="Y44" s="649"/>
      <c r="Z44" s="649"/>
      <c r="AA44" s="649"/>
      <c r="AB44" s="649"/>
      <c r="AC44" s="650" t="s">
        <v>1336</v>
      </c>
      <c r="AD44" s="650" t="s">
        <v>1168</v>
      </c>
      <c r="AE44" s="650" t="s">
        <v>1168</v>
      </c>
      <c r="AF44" s="650" t="s">
        <v>1168</v>
      </c>
      <c r="AG44" s="650" t="s">
        <v>1168</v>
      </c>
      <c r="AH44" s="650" t="s">
        <v>1168</v>
      </c>
      <c r="AI44" s="647" t="s">
        <v>912</v>
      </c>
      <c r="AJ44" s="647"/>
      <c r="AK44" s="647"/>
      <c r="AL44" s="647"/>
      <c r="AM44" s="647"/>
      <c r="AN44" s="647"/>
      <c r="AO44" s="647"/>
      <c r="AP44" s="648" t="s">
        <v>1169</v>
      </c>
      <c r="AQ44" s="648"/>
      <c r="AR44" s="648"/>
      <c r="AS44" s="648"/>
      <c r="AT44" s="648"/>
      <c r="AU44" s="648" t="s">
        <v>1187</v>
      </c>
      <c r="AV44" s="648"/>
      <c r="AW44" s="648"/>
      <c r="AX44" s="648"/>
      <c r="AY44" s="648"/>
      <c r="AZ44" s="651">
        <v>16647</v>
      </c>
      <c r="BA44" s="651" t="s">
        <v>1207</v>
      </c>
      <c r="BB44" s="651" t="s">
        <v>1207</v>
      </c>
      <c r="BC44" s="651" t="s">
        <v>1207</v>
      </c>
      <c r="BD44" s="651" t="s">
        <v>1207</v>
      </c>
      <c r="BE44" s="651" t="s">
        <v>1207</v>
      </c>
      <c r="BF44" s="651">
        <v>16647</v>
      </c>
      <c r="BG44" s="651" t="s">
        <v>1207</v>
      </c>
      <c r="BH44" s="651" t="s">
        <v>1207</v>
      </c>
      <c r="BI44" s="651" t="s">
        <v>1207</v>
      </c>
      <c r="BJ44" s="651" t="s">
        <v>1207</v>
      </c>
      <c r="BK44" s="651" t="s">
        <v>1207</v>
      </c>
      <c r="BL44" s="651">
        <v>16647</v>
      </c>
      <c r="BM44" s="651" t="s">
        <v>1207</v>
      </c>
      <c r="BN44" s="651" t="s">
        <v>1207</v>
      </c>
      <c r="BO44" s="651" t="s">
        <v>1207</v>
      </c>
      <c r="BP44" s="651" t="s">
        <v>1207</v>
      </c>
      <c r="BQ44" s="651" t="s">
        <v>1207</v>
      </c>
      <c r="BR44" s="651"/>
      <c r="BS44" s="651"/>
      <c r="BT44" s="651"/>
      <c r="BU44" s="651"/>
      <c r="BV44" s="651"/>
      <c r="BW44" s="651"/>
      <c r="BX44" s="651"/>
      <c r="BY44" s="651"/>
      <c r="BZ44" s="651"/>
      <c r="CA44" s="651"/>
      <c r="CB44" s="651"/>
      <c r="CC44" s="651"/>
      <c r="CD44" s="651"/>
      <c r="CE44" s="651"/>
      <c r="CF44" s="651"/>
      <c r="CG44" s="651"/>
      <c r="CH44" s="651"/>
      <c r="CI44" s="651"/>
      <c r="CJ44" s="651"/>
      <c r="CK44" s="651"/>
      <c r="CL44" s="651"/>
      <c r="CM44" s="651"/>
      <c r="CN44" s="651"/>
      <c r="CO44" s="651"/>
      <c r="CP44" s="651"/>
      <c r="CQ44" s="651"/>
      <c r="CR44" s="651"/>
      <c r="CS44" s="651"/>
      <c r="CT44" s="651"/>
      <c r="CU44" s="651"/>
      <c r="CV44" s="651"/>
      <c r="CW44" s="651"/>
      <c r="CX44" s="651"/>
      <c r="CY44" s="651"/>
      <c r="CZ44" s="651"/>
      <c r="DA44" s="651"/>
      <c r="DB44" s="651"/>
      <c r="DC44" s="651"/>
      <c r="DD44" s="651"/>
      <c r="DE44" s="651"/>
      <c r="DF44" s="651"/>
      <c r="DG44" s="651"/>
      <c r="DH44" s="651"/>
      <c r="DI44" s="651"/>
      <c r="DJ44" s="651"/>
      <c r="DK44" s="651"/>
      <c r="DL44" s="651"/>
      <c r="DM44" s="651"/>
      <c r="DN44" s="651">
        <v>56610.62</v>
      </c>
      <c r="DO44" s="651"/>
      <c r="DP44" s="651"/>
      <c r="DQ44" s="651"/>
      <c r="DR44" s="651"/>
      <c r="DS44" s="651"/>
      <c r="DT44" s="644"/>
      <c r="DU44" s="644"/>
      <c r="DV44" s="644"/>
      <c r="DW44" s="644"/>
      <c r="DX44" s="644"/>
      <c r="DY44" s="644"/>
      <c r="DZ44" s="644"/>
      <c r="EA44" s="644"/>
      <c r="EB44" s="644"/>
      <c r="EC44" s="644"/>
      <c r="ED44" s="644"/>
      <c r="EE44" s="644"/>
      <c r="EF44" s="646">
        <f>3774041.37*1.5/100</f>
        <v>56610.62055</v>
      </c>
      <c r="EG44" s="646"/>
      <c r="EH44" s="646"/>
      <c r="EI44" s="646"/>
      <c r="EJ44" s="646"/>
      <c r="EK44" s="646"/>
      <c r="EL44" s="11"/>
      <c r="EM44" s="11"/>
      <c r="EN44" s="11"/>
      <c r="EO44" s="11"/>
      <c r="EP44" s="11"/>
      <c r="EQ44" s="11"/>
    </row>
    <row r="45" spans="1:147" s="65" customFormat="1" ht="50.25" customHeight="1" x14ac:dyDescent="0.2">
      <c r="A45" s="647" t="s">
        <v>1166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8" t="s">
        <v>1293</v>
      </c>
      <c r="P45" s="648" t="s">
        <v>1167</v>
      </c>
      <c r="Q45" s="648" t="s">
        <v>1167</v>
      </c>
      <c r="R45" s="648" t="s">
        <v>1167</v>
      </c>
      <c r="S45" s="648" t="s">
        <v>1167</v>
      </c>
      <c r="T45" s="648" t="s">
        <v>1167</v>
      </c>
      <c r="U45" s="648" t="s">
        <v>1167</v>
      </c>
      <c r="V45" s="648" t="s">
        <v>1167</v>
      </c>
      <c r="W45" s="648" t="s">
        <v>1167</v>
      </c>
      <c r="X45" s="649" t="s">
        <v>1335</v>
      </c>
      <c r="Y45" s="649"/>
      <c r="Z45" s="649"/>
      <c r="AA45" s="649"/>
      <c r="AB45" s="649"/>
      <c r="AC45" s="650" t="s">
        <v>1336</v>
      </c>
      <c r="AD45" s="650" t="s">
        <v>1168</v>
      </c>
      <c r="AE45" s="650" t="s">
        <v>1168</v>
      </c>
      <c r="AF45" s="650" t="s">
        <v>1168</v>
      </c>
      <c r="AG45" s="650" t="s">
        <v>1168</v>
      </c>
      <c r="AH45" s="650" t="s">
        <v>1168</v>
      </c>
      <c r="AI45" s="647" t="s">
        <v>912</v>
      </c>
      <c r="AJ45" s="647"/>
      <c r="AK45" s="647"/>
      <c r="AL45" s="647"/>
      <c r="AM45" s="647"/>
      <c r="AN45" s="647"/>
      <c r="AO45" s="647"/>
      <c r="AP45" s="648" t="s">
        <v>1169</v>
      </c>
      <c r="AQ45" s="648"/>
      <c r="AR45" s="648"/>
      <c r="AS45" s="648"/>
      <c r="AT45" s="648"/>
      <c r="AU45" s="648" t="s">
        <v>1188</v>
      </c>
      <c r="AV45" s="648"/>
      <c r="AW45" s="648"/>
      <c r="AX45" s="648"/>
      <c r="AY45" s="648"/>
      <c r="AZ45" s="651">
        <v>500</v>
      </c>
      <c r="BA45" s="651" t="s">
        <v>1208</v>
      </c>
      <c r="BB45" s="651" t="s">
        <v>1208</v>
      </c>
      <c r="BC45" s="651" t="s">
        <v>1208</v>
      </c>
      <c r="BD45" s="651" t="s">
        <v>1208</v>
      </c>
      <c r="BE45" s="651" t="s">
        <v>1208</v>
      </c>
      <c r="BF45" s="651">
        <v>500</v>
      </c>
      <c r="BG45" s="651" t="s">
        <v>1208</v>
      </c>
      <c r="BH45" s="651" t="s">
        <v>1208</v>
      </c>
      <c r="BI45" s="651" t="s">
        <v>1208</v>
      </c>
      <c r="BJ45" s="651" t="s">
        <v>1208</v>
      </c>
      <c r="BK45" s="651" t="s">
        <v>1208</v>
      </c>
      <c r="BL45" s="651">
        <v>500</v>
      </c>
      <c r="BM45" s="651" t="s">
        <v>1208</v>
      </c>
      <c r="BN45" s="651" t="s">
        <v>1208</v>
      </c>
      <c r="BO45" s="651" t="s">
        <v>1208</v>
      </c>
      <c r="BP45" s="651" t="s">
        <v>1208</v>
      </c>
      <c r="BQ45" s="651" t="s">
        <v>1208</v>
      </c>
      <c r="BR45" s="651"/>
      <c r="BS45" s="651"/>
      <c r="BT45" s="651"/>
      <c r="BU45" s="651"/>
      <c r="BV45" s="651"/>
      <c r="BW45" s="651"/>
      <c r="BX45" s="651"/>
      <c r="BY45" s="651"/>
      <c r="BZ45" s="651"/>
      <c r="CA45" s="651"/>
      <c r="CB45" s="651"/>
      <c r="CC45" s="651"/>
      <c r="CD45" s="651"/>
      <c r="CE45" s="651"/>
      <c r="CF45" s="651"/>
      <c r="CG45" s="651"/>
      <c r="CH45" s="651"/>
      <c r="CI45" s="651"/>
      <c r="CJ45" s="651"/>
      <c r="CK45" s="651"/>
      <c r="CL45" s="651"/>
      <c r="CM45" s="651"/>
      <c r="CN45" s="651"/>
      <c r="CO45" s="651"/>
      <c r="CP45" s="651"/>
      <c r="CQ45" s="651"/>
      <c r="CR45" s="651"/>
      <c r="CS45" s="651"/>
      <c r="CT45" s="651"/>
      <c r="CU45" s="651"/>
      <c r="CV45" s="651"/>
      <c r="CW45" s="651"/>
      <c r="CX45" s="651"/>
      <c r="CY45" s="651"/>
      <c r="CZ45" s="651"/>
      <c r="DA45" s="651"/>
      <c r="DB45" s="651"/>
      <c r="DC45" s="651"/>
      <c r="DD45" s="651"/>
      <c r="DE45" s="651"/>
      <c r="DF45" s="651"/>
      <c r="DG45" s="651"/>
      <c r="DH45" s="651"/>
      <c r="DI45" s="651"/>
      <c r="DJ45" s="651"/>
      <c r="DK45" s="651"/>
      <c r="DL45" s="651"/>
      <c r="DM45" s="651"/>
      <c r="DN45" s="651">
        <v>1425.68</v>
      </c>
      <c r="DO45" s="651"/>
      <c r="DP45" s="651"/>
      <c r="DQ45" s="651"/>
      <c r="DR45" s="651"/>
      <c r="DS45" s="651"/>
      <c r="DT45" s="644"/>
      <c r="DU45" s="644"/>
      <c r="DV45" s="644"/>
      <c r="DW45" s="644"/>
      <c r="DX45" s="644"/>
      <c r="DY45" s="644"/>
      <c r="DZ45" s="644"/>
      <c r="EA45" s="644"/>
      <c r="EB45" s="644"/>
      <c r="EC45" s="644"/>
      <c r="ED45" s="644"/>
      <c r="EE45" s="644"/>
      <c r="EF45" s="646">
        <f>95045*1.5/100</f>
        <v>1425.675</v>
      </c>
      <c r="EG45" s="646"/>
      <c r="EH45" s="646"/>
      <c r="EI45" s="646"/>
      <c r="EJ45" s="646"/>
      <c r="EK45" s="646"/>
      <c r="EL45" s="11"/>
      <c r="EM45" s="11"/>
      <c r="EN45" s="11"/>
      <c r="EO45" s="11"/>
      <c r="EP45" s="11"/>
      <c r="EQ45" s="11"/>
    </row>
    <row r="46" spans="1:147" s="65" customFormat="1" ht="50.25" customHeight="1" x14ac:dyDescent="0.2">
      <c r="A46" s="647" t="s">
        <v>1166</v>
      </c>
      <c r="B46" s="647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8" t="s">
        <v>1293</v>
      </c>
      <c r="P46" s="648" t="s">
        <v>1167</v>
      </c>
      <c r="Q46" s="648" t="s">
        <v>1167</v>
      </c>
      <c r="R46" s="648" t="s">
        <v>1167</v>
      </c>
      <c r="S46" s="648" t="s">
        <v>1167</v>
      </c>
      <c r="T46" s="648" t="s">
        <v>1167</v>
      </c>
      <c r="U46" s="648" t="s">
        <v>1167</v>
      </c>
      <c r="V46" s="648" t="s">
        <v>1167</v>
      </c>
      <c r="W46" s="648" t="s">
        <v>1167</v>
      </c>
      <c r="X46" s="649" t="s">
        <v>1335</v>
      </c>
      <c r="Y46" s="649"/>
      <c r="Z46" s="649"/>
      <c r="AA46" s="649"/>
      <c r="AB46" s="649"/>
      <c r="AC46" s="650" t="s">
        <v>1336</v>
      </c>
      <c r="AD46" s="650" t="s">
        <v>1168</v>
      </c>
      <c r="AE46" s="650" t="s">
        <v>1168</v>
      </c>
      <c r="AF46" s="650" t="s">
        <v>1168</v>
      </c>
      <c r="AG46" s="650" t="s">
        <v>1168</v>
      </c>
      <c r="AH46" s="650" t="s">
        <v>1168</v>
      </c>
      <c r="AI46" s="647" t="s">
        <v>912</v>
      </c>
      <c r="AJ46" s="647"/>
      <c r="AK46" s="647"/>
      <c r="AL46" s="647"/>
      <c r="AM46" s="647"/>
      <c r="AN46" s="647"/>
      <c r="AO46" s="647"/>
      <c r="AP46" s="648" t="s">
        <v>1169</v>
      </c>
      <c r="AQ46" s="648"/>
      <c r="AR46" s="648"/>
      <c r="AS46" s="648"/>
      <c r="AT46" s="648"/>
      <c r="AU46" s="648" t="s">
        <v>1189</v>
      </c>
      <c r="AV46" s="648"/>
      <c r="AW46" s="648"/>
      <c r="AX46" s="648"/>
      <c r="AY46" s="648"/>
      <c r="AZ46" s="651">
        <v>500</v>
      </c>
      <c r="BA46" s="651" t="s">
        <v>1209</v>
      </c>
      <c r="BB46" s="651" t="s">
        <v>1209</v>
      </c>
      <c r="BC46" s="651" t="s">
        <v>1209</v>
      </c>
      <c r="BD46" s="651" t="s">
        <v>1209</v>
      </c>
      <c r="BE46" s="651" t="s">
        <v>1209</v>
      </c>
      <c r="BF46" s="651">
        <v>500</v>
      </c>
      <c r="BG46" s="651" t="s">
        <v>1209</v>
      </c>
      <c r="BH46" s="651" t="s">
        <v>1209</v>
      </c>
      <c r="BI46" s="651" t="s">
        <v>1209</v>
      </c>
      <c r="BJ46" s="651" t="s">
        <v>1209</v>
      </c>
      <c r="BK46" s="651" t="s">
        <v>1209</v>
      </c>
      <c r="BL46" s="651">
        <v>500</v>
      </c>
      <c r="BM46" s="651" t="s">
        <v>1209</v>
      </c>
      <c r="BN46" s="651" t="s">
        <v>1209</v>
      </c>
      <c r="BO46" s="651" t="s">
        <v>1209</v>
      </c>
      <c r="BP46" s="651" t="s">
        <v>1209</v>
      </c>
      <c r="BQ46" s="651" t="s">
        <v>1209</v>
      </c>
      <c r="BR46" s="651"/>
      <c r="BS46" s="651"/>
      <c r="BT46" s="651"/>
      <c r="BU46" s="651"/>
      <c r="BV46" s="651"/>
      <c r="BW46" s="651"/>
      <c r="BX46" s="651"/>
      <c r="BY46" s="651"/>
      <c r="BZ46" s="651"/>
      <c r="CA46" s="651"/>
      <c r="CB46" s="651"/>
      <c r="CC46" s="651"/>
      <c r="CD46" s="651"/>
      <c r="CE46" s="651"/>
      <c r="CF46" s="651"/>
      <c r="CG46" s="651"/>
      <c r="CH46" s="651"/>
      <c r="CI46" s="651"/>
      <c r="CJ46" s="651"/>
      <c r="CK46" s="651"/>
      <c r="CL46" s="651"/>
      <c r="CM46" s="651"/>
      <c r="CN46" s="651"/>
      <c r="CO46" s="651"/>
      <c r="CP46" s="651"/>
      <c r="CQ46" s="651"/>
      <c r="CR46" s="651"/>
      <c r="CS46" s="651"/>
      <c r="CT46" s="651"/>
      <c r="CU46" s="651"/>
      <c r="CV46" s="651"/>
      <c r="CW46" s="651"/>
      <c r="CX46" s="651"/>
      <c r="CY46" s="651"/>
      <c r="CZ46" s="651"/>
      <c r="DA46" s="651"/>
      <c r="DB46" s="651"/>
      <c r="DC46" s="651"/>
      <c r="DD46" s="651"/>
      <c r="DE46" s="651"/>
      <c r="DF46" s="651"/>
      <c r="DG46" s="651"/>
      <c r="DH46" s="651"/>
      <c r="DI46" s="651"/>
      <c r="DJ46" s="651"/>
      <c r="DK46" s="651"/>
      <c r="DL46" s="651"/>
      <c r="DM46" s="651"/>
      <c r="DN46" s="651">
        <v>1623.75</v>
      </c>
      <c r="DO46" s="651"/>
      <c r="DP46" s="651"/>
      <c r="DQ46" s="651"/>
      <c r="DR46" s="651"/>
      <c r="DS46" s="651"/>
      <c r="DT46" s="644"/>
      <c r="DU46" s="644"/>
      <c r="DV46" s="644"/>
      <c r="DW46" s="644"/>
      <c r="DX46" s="644"/>
      <c r="DY46" s="644"/>
      <c r="DZ46" s="644"/>
      <c r="EA46" s="644"/>
      <c r="EB46" s="644"/>
      <c r="EC46" s="644"/>
      <c r="ED46" s="644"/>
      <c r="EE46" s="644"/>
      <c r="EF46" s="646">
        <f>108250*1.5/100</f>
        <v>1623.75</v>
      </c>
      <c r="EG46" s="646"/>
      <c r="EH46" s="646"/>
      <c r="EI46" s="646"/>
      <c r="EJ46" s="646"/>
      <c r="EK46" s="646"/>
      <c r="EL46" s="11"/>
      <c r="EM46" s="11"/>
      <c r="EN46" s="11"/>
      <c r="EO46" s="11"/>
      <c r="EP46" s="11"/>
      <c r="EQ46" s="11"/>
    </row>
    <row r="47" spans="1:147" s="26" customFormat="1" ht="15" customHeight="1" thickBot="1" x14ac:dyDescent="0.2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675" t="s">
        <v>42</v>
      </c>
      <c r="AQ47" s="675"/>
      <c r="AR47" s="675"/>
      <c r="AS47" s="675"/>
      <c r="AT47" s="675"/>
      <c r="AU47" s="678" t="s">
        <v>1189</v>
      </c>
      <c r="AV47" s="679"/>
      <c r="AW47" s="679"/>
      <c r="AX47" s="679"/>
      <c r="AY47" s="679"/>
      <c r="AZ47" s="645">
        <f>SUM(AZ27:BE46)</f>
        <v>206628</v>
      </c>
      <c r="BA47" s="645"/>
      <c r="BB47" s="645"/>
      <c r="BC47" s="645"/>
      <c r="BD47" s="645"/>
      <c r="BE47" s="645"/>
      <c r="BF47" s="645">
        <f t="shared" ref="BF47" si="0">SUM(BF27:BK46)</f>
        <v>205005</v>
      </c>
      <c r="BG47" s="645"/>
      <c r="BH47" s="645"/>
      <c r="BI47" s="645"/>
      <c r="BJ47" s="645"/>
      <c r="BK47" s="645"/>
      <c r="BL47" s="645">
        <f t="shared" ref="BL47" si="1">SUM(BL27:BQ46)</f>
        <v>205005</v>
      </c>
      <c r="BM47" s="645"/>
      <c r="BN47" s="645"/>
      <c r="BO47" s="645"/>
      <c r="BP47" s="645"/>
      <c r="BQ47" s="645"/>
      <c r="BR47" s="645">
        <f t="shared" ref="BR47" si="2">SUM(BR27:BW46)</f>
        <v>0</v>
      </c>
      <c r="BS47" s="645"/>
      <c r="BT47" s="645"/>
      <c r="BU47" s="645"/>
      <c r="BV47" s="645"/>
      <c r="BW47" s="645"/>
      <c r="BX47" s="645">
        <f t="shared" ref="BX47" si="3">SUM(BX27:CC46)</f>
        <v>0</v>
      </c>
      <c r="BY47" s="645"/>
      <c r="BZ47" s="645"/>
      <c r="CA47" s="645"/>
      <c r="CB47" s="645"/>
      <c r="CC47" s="645"/>
      <c r="CD47" s="645">
        <f t="shared" ref="CD47" si="4">SUM(CD27:CI46)</f>
        <v>0</v>
      </c>
      <c r="CE47" s="645"/>
      <c r="CF47" s="645"/>
      <c r="CG47" s="645"/>
      <c r="CH47" s="645"/>
      <c r="CI47" s="645"/>
      <c r="CJ47" s="645">
        <f t="shared" ref="CJ47" si="5">SUM(CJ27:CO46)</f>
        <v>1623</v>
      </c>
      <c r="CK47" s="645"/>
      <c r="CL47" s="645"/>
      <c r="CM47" s="645"/>
      <c r="CN47" s="645"/>
      <c r="CO47" s="645"/>
      <c r="CP47" s="645">
        <f t="shared" ref="CP47" si="6">SUM(CP27:CU46)</f>
        <v>0</v>
      </c>
      <c r="CQ47" s="645"/>
      <c r="CR47" s="645"/>
      <c r="CS47" s="645"/>
      <c r="CT47" s="645"/>
      <c r="CU47" s="645"/>
      <c r="CV47" s="645">
        <f t="shared" ref="CV47" si="7">SUM(CV27:DA46)</f>
        <v>0</v>
      </c>
      <c r="CW47" s="645"/>
      <c r="CX47" s="645"/>
      <c r="CY47" s="645"/>
      <c r="CZ47" s="645"/>
      <c r="DA47" s="645"/>
      <c r="DB47" s="645">
        <f t="shared" ref="DB47" si="8">SUM(DB27:DG46)</f>
        <v>0</v>
      </c>
      <c r="DC47" s="645"/>
      <c r="DD47" s="645"/>
      <c r="DE47" s="645"/>
      <c r="DF47" s="645"/>
      <c r="DG47" s="645"/>
      <c r="DH47" s="645">
        <f t="shared" ref="DH47" si="9">SUM(DH27:DM46)</f>
        <v>1623</v>
      </c>
      <c r="DI47" s="645"/>
      <c r="DJ47" s="645"/>
      <c r="DK47" s="645"/>
      <c r="DL47" s="645"/>
      <c r="DM47" s="645"/>
      <c r="DN47" s="645">
        <f t="shared" ref="DN47" si="10">SUM(DN27:DS46)</f>
        <v>2661142.4500000007</v>
      </c>
      <c r="DO47" s="645"/>
      <c r="DP47" s="645"/>
      <c r="DQ47" s="645"/>
      <c r="DR47" s="645"/>
      <c r="DS47" s="645"/>
      <c r="DT47" s="645">
        <f t="shared" ref="DT47" si="11">SUM(DT27:DY46)</f>
        <v>0</v>
      </c>
      <c r="DU47" s="645"/>
      <c r="DV47" s="645"/>
      <c r="DW47" s="645"/>
      <c r="DX47" s="645"/>
      <c r="DY47" s="645"/>
      <c r="DZ47" s="645">
        <f t="shared" ref="DZ47" si="12">SUM(DZ27:EE46)</f>
        <v>0</v>
      </c>
      <c r="EA47" s="645"/>
      <c r="EB47" s="645"/>
      <c r="EC47" s="645"/>
      <c r="ED47" s="645"/>
      <c r="EE47" s="645"/>
      <c r="EF47" s="645">
        <f t="shared" ref="EF47" si="13">SUM(EF27:EK46)</f>
        <v>2661142.4524500002</v>
      </c>
      <c r="EG47" s="645"/>
      <c r="EH47" s="645"/>
      <c r="EI47" s="645"/>
      <c r="EJ47" s="645"/>
      <c r="EK47" s="645"/>
      <c r="EL47" s="11"/>
      <c r="EM47" s="11"/>
      <c r="EN47" s="11"/>
      <c r="EO47" s="11"/>
      <c r="EP47" s="11"/>
      <c r="EQ47" s="11"/>
    </row>
    <row r="50" spans="1:135" s="82" customFormat="1" ht="12.75" x14ac:dyDescent="0.2">
      <c r="A50" s="81" t="s">
        <v>49</v>
      </c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</row>
    <row r="51" spans="1:135" s="82" customFormat="1" ht="12.75" x14ac:dyDescent="0.2">
      <c r="A51" s="81" t="s">
        <v>54</v>
      </c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107"/>
      <c r="DU51" s="107"/>
      <c r="DV51" s="107"/>
      <c r="DW51" s="107"/>
      <c r="DX51" s="107"/>
      <c r="DY51" s="73"/>
      <c r="DZ51" s="73"/>
      <c r="EA51" s="73"/>
      <c r="EB51" s="73"/>
      <c r="EC51" s="73"/>
      <c r="ED51" s="73"/>
      <c r="EE51" s="73"/>
    </row>
    <row r="52" spans="1:135" s="80" customFormat="1" ht="10.5" x14ac:dyDescent="0.2">
      <c r="W52" s="211" t="s">
        <v>50</v>
      </c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G52" s="211" t="s">
        <v>52</v>
      </c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108"/>
      <c r="DU52" s="108"/>
      <c r="DV52" s="108"/>
      <c r="DW52" s="108"/>
      <c r="DX52" s="108"/>
      <c r="DY52" s="109"/>
      <c r="DZ52" s="109"/>
      <c r="EA52" s="109"/>
      <c r="EB52" s="109"/>
      <c r="EC52" s="109"/>
      <c r="ED52" s="109"/>
      <c r="EE52" s="109"/>
    </row>
    <row r="53" spans="1:135" s="80" customFormat="1" ht="3" customHeight="1" x14ac:dyDescent="0.2"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110"/>
      <c r="DU53" s="110"/>
      <c r="DV53" s="110"/>
      <c r="DW53" s="110"/>
      <c r="DX53" s="110"/>
      <c r="DY53" s="109"/>
      <c r="DZ53" s="109"/>
      <c r="EA53" s="109"/>
      <c r="EB53" s="109"/>
      <c r="EC53" s="109"/>
      <c r="ED53" s="109"/>
      <c r="EE53" s="109"/>
    </row>
    <row r="54" spans="1:135" s="82" customFormat="1" ht="12.75" x14ac:dyDescent="0.2">
      <c r="A54" s="81" t="s">
        <v>53</v>
      </c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111"/>
      <c r="DU54" s="111"/>
      <c r="DV54" s="111"/>
      <c r="DW54" s="111"/>
      <c r="DX54" s="111"/>
      <c r="DY54" s="73"/>
      <c r="DZ54" s="73"/>
      <c r="EA54" s="73"/>
      <c r="EB54" s="73"/>
      <c r="EC54" s="73"/>
      <c r="ED54" s="73"/>
      <c r="EE54" s="73"/>
    </row>
    <row r="55" spans="1:135" s="80" customFormat="1" ht="10.5" x14ac:dyDescent="0.2">
      <c r="W55" s="211" t="s">
        <v>50</v>
      </c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G55" s="211" t="s">
        <v>175</v>
      </c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108"/>
      <c r="DU55" s="108"/>
      <c r="DV55" s="108"/>
      <c r="DW55" s="108"/>
      <c r="DX55" s="108"/>
      <c r="DY55" s="109"/>
      <c r="DZ55" s="109"/>
      <c r="EA55" s="109"/>
      <c r="EB55" s="109"/>
      <c r="EC55" s="109"/>
      <c r="ED55" s="109"/>
      <c r="EE55" s="109"/>
    </row>
    <row r="56" spans="1:135" s="80" customFormat="1" ht="3" customHeight="1" x14ac:dyDescent="0.2"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</row>
    <row r="57" spans="1:135" s="82" customFormat="1" ht="12.75" x14ac:dyDescent="0.2">
      <c r="A57" s="79" t="s">
        <v>55</v>
      </c>
      <c r="B57" s="202"/>
      <c r="C57" s="202"/>
      <c r="D57" s="202"/>
      <c r="E57" s="81" t="s">
        <v>56</v>
      </c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209">
        <v>20</v>
      </c>
      <c r="S57" s="209"/>
      <c r="T57" s="209"/>
      <c r="U57" s="210"/>
      <c r="V57" s="210"/>
      <c r="W57" s="210"/>
      <c r="X57" s="81" t="s">
        <v>14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</row>
    <row r="58" spans="1:135" s="26" customFormat="1" ht="12.75" x14ac:dyDescent="0.2">
      <c r="A58" s="24" t="s">
        <v>55</v>
      </c>
      <c r="B58" s="202"/>
      <c r="C58" s="202"/>
      <c r="D58" s="202"/>
      <c r="E58" s="29" t="s">
        <v>56</v>
      </c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209">
        <v>20</v>
      </c>
      <c r="S58" s="209"/>
      <c r="T58" s="209"/>
      <c r="U58" s="210"/>
      <c r="V58" s="210"/>
      <c r="W58" s="210"/>
      <c r="X58" s="29" t="s">
        <v>14</v>
      </c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</row>
  </sheetData>
  <mergeCells count="732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14:N14"/>
    <mergeCell ref="O14:W14"/>
    <mergeCell ref="X14:AB14"/>
    <mergeCell ref="AC14:AH14"/>
    <mergeCell ref="CD47:CI47"/>
    <mergeCell ref="CJ47:CO47"/>
    <mergeCell ref="CP47:CU47"/>
    <mergeCell ref="CV47:DA47"/>
    <mergeCell ref="BX47:CC47"/>
    <mergeCell ref="AU47:AY47"/>
    <mergeCell ref="A47:N47"/>
    <mergeCell ref="O47:W47"/>
    <mergeCell ref="X47:AB47"/>
    <mergeCell ref="AC47:AH47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DH23:DM23"/>
    <mergeCell ref="DN23:DS23"/>
    <mergeCell ref="DT23:DY23"/>
    <mergeCell ref="DZ23:EE23"/>
    <mergeCell ref="CV23:DA23"/>
    <mergeCell ref="DB23:DG23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8:N28"/>
    <mergeCell ref="O28:W28"/>
    <mergeCell ref="X28:AB28"/>
    <mergeCell ref="AC28:AH28"/>
    <mergeCell ref="A29:N29"/>
    <mergeCell ref="O29:W29"/>
    <mergeCell ref="X29:AB29"/>
    <mergeCell ref="AC29:AH29"/>
    <mergeCell ref="AI29:AO29"/>
    <mergeCell ref="EF47:EK47"/>
    <mergeCell ref="AI47:AO47"/>
    <mergeCell ref="AP47:AT47"/>
    <mergeCell ref="AZ47:BE47"/>
    <mergeCell ref="BF47:BK47"/>
    <mergeCell ref="BL47:BQ47"/>
    <mergeCell ref="BR47:BW47"/>
    <mergeCell ref="DB28:DG28"/>
    <mergeCell ref="DH28:DM28"/>
    <mergeCell ref="DN28:DS28"/>
    <mergeCell ref="AP29:AT29"/>
    <mergeCell ref="AU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CV29:DA29"/>
    <mergeCell ref="DB29:DG29"/>
    <mergeCell ref="DH29:DM29"/>
    <mergeCell ref="DN29:DS29"/>
    <mergeCell ref="B58:D58"/>
    <mergeCell ref="G58:Q58"/>
    <mergeCell ref="R58:T58"/>
    <mergeCell ref="U58:W58"/>
    <mergeCell ref="AI14:AT14"/>
    <mergeCell ref="BF14:CC14"/>
    <mergeCell ref="AI15:AT15"/>
    <mergeCell ref="AI16:AT16"/>
    <mergeCell ref="BL17:CC17"/>
    <mergeCell ref="BL18:BW1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W51:BD51"/>
    <mergeCell ref="BG51:CN51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DT29:DY29"/>
    <mergeCell ref="DZ29:EE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A31:N31"/>
    <mergeCell ref="O31:W31"/>
    <mergeCell ref="X31:AB31"/>
    <mergeCell ref="AC31:AH31"/>
    <mergeCell ref="AI31:AO31"/>
    <mergeCell ref="AP31:AT31"/>
    <mergeCell ref="AU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CV31:DA31"/>
    <mergeCell ref="DB31:DG31"/>
    <mergeCell ref="DH31:DM31"/>
    <mergeCell ref="DN31:DS31"/>
    <mergeCell ref="DT31:DY31"/>
    <mergeCell ref="DZ31:EE31"/>
    <mergeCell ref="EF31:EK31"/>
    <mergeCell ref="A32:N32"/>
    <mergeCell ref="O32:W32"/>
    <mergeCell ref="X32:AB32"/>
    <mergeCell ref="AC32:AH32"/>
    <mergeCell ref="AI32:AO32"/>
    <mergeCell ref="AP32:AT32"/>
    <mergeCell ref="AU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CV32:DA32"/>
    <mergeCell ref="DB32:DG32"/>
    <mergeCell ref="DH32:DM32"/>
    <mergeCell ref="DN32:DS32"/>
    <mergeCell ref="DT32:DY32"/>
    <mergeCell ref="DZ32:EE32"/>
    <mergeCell ref="EF32:EK32"/>
    <mergeCell ref="A33:N33"/>
    <mergeCell ref="O33:W33"/>
    <mergeCell ref="X33:AB33"/>
    <mergeCell ref="AC33:AH33"/>
    <mergeCell ref="AI33:AO33"/>
    <mergeCell ref="AP33:AT33"/>
    <mergeCell ref="AU33:AY33"/>
    <mergeCell ref="AZ33:BE33"/>
    <mergeCell ref="BF33:BK33"/>
    <mergeCell ref="BL33:BQ33"/>
    <mergeCell ref="BR33:BW33"/>
    <mergeCell ref="BX33:CC33"/>
    <mergeCell ref="CD33:CI33"/>
    <mergeCell ref="CJ33:CO33"/>
    <mergeCell ref="CP33:CU33"/>
    <mergeCell ref="CV33:DA33"/>
    <mergeCell ref="DB33:DG33"/>
    <mergeCell ref="DH33:DM33"/>
    <mergeCell ref="DN33:DS33"/>
    <mergeCell ref="DT33:DY33"/>
    <mergeCell ref="DZ33:EE33"/>
    <mergeCell ref="EF33:EK33"/>
    <mergeCell ref="A34:N34"/>
    <mergeCell ref="O34:W34"/>
    <mergeCell ref="X34:AB34"/>
    <mergeCell ref="AC34:AH34"/>
    <mergeCell ref="AI34:AO34"/>
    <mergeCell ref="AP34:AT34"/>
    <mergeCell ref="AU34:AY34"/>
    <mergeCell ref="AZ34:BE34"/>
    <mergeCell ref="BF34:BK34"/>
    <mergeCell ref="BL34:BQ34"/>
    <mergeCell ref="BR34:BW34"/>
    <mergeCell ref="BX34:CC34"/>
    <mergeCell ref="CD34:CI34"/>
    <mergeCell ref="CJ34:CO34"/>
    <mergeCell ref="CP34:CU34"/>
    <mergeCell ref="CV34:DA34"/>
    <mergeCell ref="DB34:DG34"/>
    <mergeCell ref="DH34:DM34"/>
    <mergeCell ref="DN34:DS34"/>
    <mergeCell ref="DT34:DY34"/>
    <mergeCell ref="DZ34:EE34"/>
    <mergeCell ref="EF34:EK34"/>
    <mergeCell ref="A35:N35"/>
    <mergeCell ref="O35:W35"/>
    <mergeCell ref="X35:AB35"/>
    <mergeCell ref="AC35:AH35"/>
    <mergeCell ref="AI35:AO35"/>
    <mergeCell ref="AP35:AT35"/>
    <mergeCell ref="AU35:AY35"/>
    <mergeCell ref="AZ35:BE35"/>
    <mergeCell ref="BF35:BK35"/>
    <mergeCell ref="BL35:BQ35"/>
    <mergeCell ref="BR35:BW35"/>
    <mergeCell ref="BX35:CC35"/>
    <mergeCell ref="CD35:CI35"/>
    <mergeCell ref="CJ35:CO35"/>
    <mergeCell ref="CP35:CU35"/>
    <mergeCell ref="CV35:DA35"/>
    <mergeCell ref="DB35:DG35"/>
    <mergeCell ref="DH35:DM35"/>
    <mergeCell ref="DN35:DS35"/>
    <mergeCell ref="DT35:DY35"/>
    <mergeCell ref="DZ35:EE35"/>
    <mergeCell ref="EF35:EK35"/>
    <mergeCell ref="A36:N36"/>
    <mergeCell ref="O36:W36"/>
    <mergeCell ref="X36:AB36"/>
    <mergeCell ref="AC36:AH36"/>
    <mergeCell ref="AI36:AO36"/>
    <mergeCell ref="AP36:AT36"/>
    <mergeCell ref="AU36:AY36"/>
    <mergeCell ref="AZ36:BE36"/>
    <mergeCell ref="BF36:BK36"/>
    <mergeCell ref="BL36:BQ36"/>
    <mergeCell ref="BR36:BW36"/>
    <mergeCell ref="BX36:CC36"/>
    <mergeCell ref="CD36:CI36"/>
    <mergeCell ref="CJ36:CO36"/>
    <mergeCell ref="CP36:CU36"/>
    <mergeCell ref="CV36:DA36"/>
    <mergeCell ref="DB36:DG36"/>
    <mergeCell ref="DH36:DM36"/>
    <mergeCell ref="DN36:DS36"/>
    <mergeCell ref="DT36:DY36"/>
    <mergeCell ref="DZ36:EE36"/>
    <mergeCell ref="EF36:EK36"/>
    <mergeCell ref="A37:N37"/>
    <mergeCell ref="O37:W37"/>
    <mergeCell ref="X37:AB37"/>
    <mergeCell ref="AC37:AH37"/>
    <mergeCell ref="AI37:AO37"/>
    <mergeCell ref="AP37:AT37"/>
    <mergeCell ref="AU37:AY37"/>
    <mergeCell ref="AZ37:BE37"/>
    <mergeCell ref="BF37:BK37"/>
    <mergeCell ref="BL37:BQ37"/>
    <mergeCell ref="BR37:BW37"/>
    <mergeCell ref="BX37:CC37"/>
    <mergeCell ref="CD37:CI37"/>
    <mergeCell ref="CJ37:CO37"/>
    <mergeCell ref="CP37:CU37"/>
    <mergeCell ref="CV37:DA37"/>
    <mergeCell ref="DB37:DG37"/>
    <mergeCell ref="DH37:DM37"/>
    <mergeCell ref="DN37:DS37"/>
    <mergeCell ref="DT37:DY37"/>
    <mergeCell ref="DZ37:EE37"/>
    <mergeCell ref="EF37:EK37"/>
    <mergeCell ref="A38:N38"/>
    <mergeCell ref="O38:W38"/>
    <mergeCell ref="X38:AB38"/>
    <mergeCell ref="AC38:AH38"/>
    <mergeCell ref="AI38:AO38"/>
    <mergeCell ref="AP38:AT38"/>
    <mergeCell ref="AU38:AY38"/>
    <mergeCell ref="AZ38:BE38"/>
    <mergeCell ref="BF38:BK38"/>
    <mergeCell ref="BL38:BQ38"/>
    <mergeCell ref="BR38:BW38"/>
    <mergeCell ref="BX38:CC38"/>
    <mergeCell ref="CD38:CI38"/>
    <mergeCell ref="CJ38:CO38"/>
    <mergeCell ref="CP38:CU38"/>
    <mergeCell ref="CV38:DA38"/>
    <mergeCell ref="DB38:DG38"/>
    <mergeCell ref="DH38:DM38"/>
    <mergeCell ref="DN38:DS38"/>
    <mergeCell ref="DT38:DY38"/>
    <mergeCell ref="DZ38:EE38"/>
    <mergeCell ref="EF38:EK38"/>
    <mergeCell ref="A39:N39"/>
    <mergeCell ref="O39:W39"/>
    <mergeCell ref="X39:AB39"/>
    <mergeCell ref="AC39:AH39"/>
    <mergeCell ref="AI39:AO39"/>
    <mergeCell ref="AP39:AT39"/>
    <mergeCell ref="AU39:AY39"/>
    <mergeCell ref="AZ39:BE39"/>
    <mergeCell ref="BF39:BK39"/>
    <mergeCell ref="BL39:BQ39"/>
    <mergeCell ref="BR39:BW39"/>
    <mergeCell ref="BX39:CC39"/>
    <mergeCell ref="CD39:CI39"/>
    <mergeCell ref="CJ39:CO39"/>
    <mergeCell ref="CP39:CU39"/>
    <mergeCell ref="CV39:DA39"/>
    <mergeCell ref="DB39:DG39"/>
    <mergeCell ref="DH39:DM39"/>
    <mergeCell ref="DN39:DS39"/>
    <mergeCell ref="DT39:DY39"/>
    <mergeCell ref="DZ39:EE39"/>
    <mergeCell ref="EF39:EK39"/>
    <mergeCell ref="A40:N40"/>
    <mergeCell ref="O40:W40"/>
    <mergeCell ref="X40:AB40"/>
    <mergeCell ref="AC40:AH40"/>
    <mergeCell ref="AI40:AO40"/>
    <mergeCell ref="AP40:AT40"/>
    <mergeCell ref="AU40:AY40"/>
    <mergeCell ref="AZ40:BE40"/>
    <mergeCell ref="BF40:BK40"/>
    <mergeCell ref="BL40:BQ40"/>
    <mergeCell ref="BR40:BW40"/>
    <mergeCell ref="BX40:CC40"/>
    <mergeCell ref="CD40:CI40"/>
    <mergeCell ref="CJ40:CO40"/>
    <mergeCell ref="CP40:CU40"/>
    <mergeCell ref="CV40:DA40"/>
    <mergeCell ref="DB40:DG40"/>
    <mergeCell ref="DH40:DM40"/>
    <mergeCell ref="DN40:DS40"/>
    <mergeCell ref="DT40:DY40"/>
    <mergeCell ref="DZ40:EE40"/>
    <mergeCell ref="EF40:EK40"/>
    <mergeCell ref="A41:N41"/>
    <mergeCell ref="O41:W41"/>
    <mergeCell ref="X41:AB41"/>
    <mergeCell ref="AC41:AH41"/>
    <mergeCell ref="AI41:AO41"/>
    <mergeCell ref="AP41:AT41"/>
    <mergeCell ref="AU41:AY41"/>
    <mergeCell ref="AZ41:BE41"/>
    <mergeCell ref="BF41:BK41"/>
    <mergeCell ref="BL41:BQ41"/>
    <mergeCell ref="BR41:BW41"/>
    <mergeCell ref="BX41:CC41"/>
    <mergeCell ref="CD41:CI41"/>
    <mergeCell ref="CJ41:CO41"/>
    <mergeCell ref="CP41:CU41"/>
    <mergeCell ref="CV41:DA41"/>
    <mergeCell ref="DB41:DG41"/>
    <mergeCell ref="DH41:DM41"/>
    <mergeCell ref="DN41:DS41"/>
    <mergeCell ref="DT41:DY41"/>
    <mergeCell ref="DZ41:EE41"/>
    <mergeCell ref="EF41:EK41"/>
    <mergeCell ref="A42:N42"/>
    <mergeCell ref="O42:W42"/>
    <mergeCell ref="X42:AB42"/>
    <mergeCell ref="AC42:AH42"/>
    <mergeCell ref="AI42:AO42"/>
    <mergeCell ref="AP42:AT42"/>
    <mergeCell ref="AU42:AY42"/>
    <mergeCell ref="AZ42:BE42"/>
    <mergeCell ref="BF42:BK42"/>
    <mergeCell ref="BL42:BQ42"/>
    <mergeCell ref="BR42:BW42"/>
    <mergeCell ref="BX42:CC42"/>
    <mergeCell ref="CD42:CI42"/>
    <mergeCell ref="CJ42:CO42"/>
    <mergeCell ref="CP42:CU42"/>
    <mergeCell ref="CV42:DA42"/>
    <mergeCell ref="DB42:DG42"/>
    <mergeCell ref="DH42:DM42"/>
    <mergeCell ref="DN42:DS42"/>
    <mergeCell ref="DT42:DY42"/>
    <mergeCell ref="DZ42:EE42"/>
    <mergeCell ref="EF42:EK42"/>
    <mergeCell ref="A43:N43"/>
    <mergeCell ref="O43:W43"/>
    <mergeCell ref="X43:AB43"/>
    <mergeCell ref="AC43:AH43"/>
    <mergeCell ref="AI43:AO43"/>
    <mergeCell ref="AP43:AT43"/>
    <mergeCell ref="AU43:AY43"/>
    <mergeCell ref="AZ43:BE43"/>
    <mergeCell ref="BF43:BK43"/>
    <mergeCell ref="BL43:BQ43"/>
    <mergeCell ref="BR43:BW43"/>
    <mergeCell ref="BX43:CC43"/>
    <mergeCell ref="CD43:CI43"/>
    <mergeCell ref="CJ43:CO43"/>
    <mergeCell ref="CP43:CU43"/>
    <mergeCell ref="CV43:DA43"/>
    <mergeCell ref="DB43:DG43"/>
    <mergeCell ref="DH43:DM43"/>
    <mergeCell ref="DN43:DS43"/>
    <mergeCell ref="DT43:DY43"/>
    <mergeCell ref="DZ43:EE43"/>
    <mergeCell ref="EF43:EK43"/>
    <mergeCell ref="A44:N44"/>
    <mergeCell ref="O44:W44"/>
    <mergeCell ref="X44:AB44"/>
    <mergeCell ref="AC44:AH44"/>
    <mergeCell ref="AI44:AO44"/>
    <mergeCell ref="AP44:AT44"/>
    <mergeCell ref="AU44:AY44"/>
    <mergeCell ref="AZ44:BE44"/>
    <mergeCell ref="BF44:BK44"/>
    <mergeCell ref="BL44:BQ44"/>
    <mergeCell ref="BR44:BW44"/>
    <mergeCell ref="BX44:CC44"/>
    <mergeCell ref="CD44:CI44"/>
    <mergeCell ref="CJ44:CO44"/>
    <mergeCell ref="CP44:CU44"/>
    <mergeCell ref="CV44:DA44"/>
    <mergeCell ref="DB44:DG44"/>
    <mergeCell ref="DH44:DM44"/>
    <mergeCell ref="DN44:DS44"/>
    <mergeCell ref="DT44:DY44"/>
    <mergeCell ref="DZ44:EE44"/>
    <mergeCell ref="EF44:EK44"/>
    <mergeCell ref="A45:N45"/>
    <mergeCell ref="O45:W45"/>
    <mergeCell ref="X45:AB45"/>
    <mergeCell ref="AC45:AH45"/>
    <mergeCell ref="AI45:AO45"/>
    <mergeCell ref="AP45:AT45"/>
    <mergeCell ref="AU45:AY45"/>
    <mergeCell ref="AZ45:BE45"/>
    <mergeCell ref="BF45:BK45"/>
    <mergeCell ref="BL45:BQ45"/>
    <mergeCell ref="BR45:BW45"/>
    <mergeCell ref="BX45:CC45"/>
    <mergeCell ref="CD45:CI45"/>
    <mergeCell ref="CJ45:CO45"/>
    <mergeCell ref="CP45:CU45"/>
    <mergeCell ref="CV45:DA45"/>
    <mergeCell ref="DB45:DG45"/>
    <mergeCell ref="DH45:DM45"/>
    <mergeCell ref="DN45:DS45"/>
    <mergeCell ref="DT45:DY45"/>
    <mergeCell ref="EF45:EK45"/>
    <mergeCell ref="A46:N46"/>
    <mergeCell ref="O46:W46"/>
    <mergeCell ref="X46:AB46"/>
    <mergeCell ref="AC46:AH46"/>
    <mergeCell ref="AI46:AO46"/>
    <mergeCell ref="AP46:AT46"/>
    <mergeCell ref="AU46:AY46"/>
    <mergeCell ref="AZ46:BE46"/>
    <mergeCell ref="BF46:BK46"/>
    <mergeCell ref="DN46:DS46"/>
    <mergeCell ref="DT46:DY46"/>
    <mergeCell ref="DZ46:EE46"/>
    <mergeCell ref="EF46:EK46"/>
    <mergeCell ref="BL46:BQ46"/>
    <mergeCell ref="BR46:BW46"/>
    <mergeCell ref="BX46:CC46"/>
    <mergeCell ref="CD46:CI46"/>
    <mergeCell ref="CJ46:CO46"/>
    <mergeCell ref="CP46:CU46"/>
    <mergeCell ref="CV46:DA46"/>
    <mergeCell ref="DB46:DG46"/>
    <mergeCell ref="DH46:DM46"/>
    <mergeCell ref="W54:BD54"/>
    <mergeCell ref="BG54:CN54"/>
    <mergeCell ref="W55:BD55"/>
    <mergeCell ref="BG55:CN55"/>
    <mergeCell ref="B57:D57"/>
    <mergeCell ref="G57:Q57"/>
    <mergeCell ref="R57:T57"/>
    <mergeCell ref="U57:W57"/>
    <mergeCell ref="DZ45:EE45"/>
    <mergeCell ref="DB47:DG47"/>
    <mergeCell ref="DH47:DM47"/>
    <mergeCell ref="DN47:DS47"/>
    <mergeCell ref="DT47:DY47"/>
    <mergeCell ref="W52:BD52"/>
    <mergeCell ref="BG52:CN52"/>
    <mergeCell ref="DZ47:EE47"/>
  </mergeCells>
  <pageMargins left="0.59055118110236227" right="0.39370078740157483" top="0.78740157480314965" bottom="0.39370078740157483" header="0.27559055118110237" footer="0.27559055118110237"/>
  <pageSetup paperSize="8" scale="8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505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26" customFormat="1" ht="12.75" x14ac:dyDescent="0.2">
      <c r="A4" s="29"/>
      <c r="BL4" s="24" t="s">
        <v>13</v>
      </c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/>
      <c r="CB4" s="210"/>
      <c r="CC4" s="210"/>
      <c r="CD4" s="29" t="s">
        <v>14</v>
      </c>
      <c r="DU4" s="24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26" customFormat="1" ht="12.75" x14ac:dyDescent="0.2">
      <c r="A5" s="29"/>
      <c r="DU5" s="24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26" customFormat="1" ht="12.75" x14ac:dyDescent="0.2">
      <c r="A6" s="29"/>
      <c r="DU6" s="24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26" customFormat="1" ht="12.75" x14ac:dyDescent="0.2">
      <c r="A7" s="29" t="s">
        <v>15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24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26" customFormat="1" ht="12.75" x14ac:dyDescent="0.2">
      <c r="A8" s="29" t="s">
        <v>16</v>
      </c>
      <c r="DU8" s="24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26" customFormat="1" ht="12.75" x14ac:dyDescent="0.2">
      <c r="A9" s="29" t="s">
        <v>17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24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26" customFormat="1" ht="12.75" x14ac:dyDescent="0.2">
      <c r="A10" s="29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24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26" customFormat="1" ht="13.5" thickBot="1" x14ac:dyDescent="0.25">
      <c r="A11" s="29" t="s">
        <v>19</v>
      </c>
      <c r="DU11" s="24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3" spans="1:141" s="14" customFormat="1" ht="15" x14ac:dyDescent="0.25">
      <c r="A13" s="215" t="s">
        <v>506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</row>
    <row r="14" spans="1:141" s="23" customFormat="1" ht="8.25" x14ac:dyDescent="0.15"/>
    <row r="15" spans="1:141" s="26" customFormat="1" ht="12.75" x14ac:dyDescent="0.2">
      <c r="A15" s="355" t="s">
        <v>388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216" t="s">
        <v>387</v>
      </c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213"/>
      <c r="AL15" s="355" t="s">
        <v>392</v>
      </c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216" t="s">
        <v>22</v>
      </c>
      <c r="AZ15" s="355"/>
      <c r="BA15" s="355"/>
      <c r="BB15" s="355"/>
      <c r="BC15" s="213"/>
      <c r="BD15" s="216" t="s">
        <v>507</v>
      </c>
      <c r="BE15" s="355"/>
      <c r="BF15" s="355"/>
      <c r="BG15" s="355"/>
      <c r="BH15" s="355"/>
      <c r="BI15" s="355"/>
      <c r="BJ15" s="213"/>
      <c r="BK15" s="355" t="s">
        <v>509</v>
      </c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213"/>
      <c r="CD15" s="216" t="s">
        <v>510</v>
      </c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213"/>
      <c r="CP15" s="216" t="s">
        <v>511</v>
      </c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216" t="s">
        <v>512</v>
      </c>
      <c r="DG15" s="355"/>
      <c r="DH15" s="355"/>
      <c r="DI15" s="355"/>
      <c r="DJ15" s="355"/>
      <c r="DK15" s="355"/>
      <c r="DL15" s="355"/>
      <c r="DM15" s="213"/>
      <c r="DN15" s="355" t="s">
        <v>518</v>
      </c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213"/>
      <c r="ED15" s="355" t="s">
        <v>520</v>
      </c>
      <c r="EE15" s="355"/>
      <c r="EF15" s="355"/>
      <c r="EG15" s="355"/>
      <c r="EH15" s="355"/>
      <c r="EI15" s="355"/>
      <c r="EJ15" s="355"/>
      <c r="EK15" s="355"/>
    </row>
    <row r="16" spans="1:141" s="26" customFormat="1" ht="12.75" x14ac:dyDescent="0.2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230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235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230" t="s">
        <v>25</v>
      </c>
      <c r="AZ16" s="353"/>
      <c r="BA16" s="353"/>
      <c r="BB16" s="353"/>
      <c r="BC16" s="235"/>
      <c r="BD16" s="230" t="s">
        <v>508</v>
      </c>
      <c r="BE16" s="353"/>
      <c r="BF16" s="353"/>
      <c r="BG16" s="353"/>
      <c r="BH16" s="353"/>
      <c r="BI16" s="353"/>
      <c r="BJ16" s="235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235"/>
      <c r="CD16" s="230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235"/>
      <c r="CP16" s="230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230" t="s">
        <v>513</v>
      </c>
      <c r="DG16" s="353"/>
      <c r="DH16" s="353"/>
      <c r="DI16" s="353"/>
      <c r="DJ16" s="353"/>
      <c r="DK16" s="353"/>
      <c r="DL16" s="353"/>
      <c r="DM16" s="235"/>
      <c r="DN16" s="353" t="s">
        <v>519</v>
      </c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235"/>
      <c r="ED16" s="353" t="s">
        <v>521</v>
      </c>
      <c r="EE16" s="353"/>
      <c r="EF16" s="353"/>
      <c r="EG16" s="353"/>
      <c r="EH16" s="353"/>
      <c r="EI16" s="353"/>
      <c r="EJ16" s="353"/>
      <c r="EK16" s="353"/>
    </row>
    <row r="17" spans="1:141" s="26" customFormat="1" ht="12.75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230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235"/>
      <c r="AL17" s="216" t="s">
        <v>471</v>
      </c>
      <c r="AM17" s="355"/>
      <c r="AN17" s="355"/>
      <c r="AO17" s="355"/>
      <c r="AP17" s="355"/>
      <c r="AQ17" s="355"/>
      <c r="AR17" s="355"/>
      <c r="AS17" s="213"/>
      <c r="AT17" s="216" t="s">
        <v>458</v>
      </c>
      <c r="AU17" s="355"/>
      <c r="AV17" s="355"/>
      <c r="AW17" s="355"/>
      <c r="AX17" s="213"/>
      <c r="AY17" s="230"/>
      <c r="AZ17" s="353"/>
      <c r="BA17" s="353"/>
      <c r="BB17" s="353"/>
      <c r="BC17" s="235"/>
      <c r="BD17" s="230" t="s">
        <v>502</v>
      </c>
      <c r="BE17" s="353"/>
      <c r="BF17" s="353"/>
      <c r="BG17" s="353"/>
      <c r="BH17" s="353"/>
      <c r="BI17" s="353"/>
      <c r="BJ17" s="235"/>
      <c r="BK17" s="216" t="s">
        <v>471</v>
      </c>
      <c r="BL17" s="355"/>
      <c r="BM17" s="355"/>
      <c r="BN17" s="355"/>
      <c r="BO17" s="355"/>
      <c r="BP17" s="355"/>
      <c r="BQ17" s="355"/>
      <c r="BR17" s="213"/>
      <c r="BS17" s="216" t="s">
        <v>9</v>
      </c>
      <c r="BT17" s="355"/>
      <c r="BU17" s="355"/>
      <c r="BV17" s="355"/>
      <c r="BW17" s="355"/>
      <c r="BX17" s="213"/>
      <c r="BY17" s="216" t="s">
        <v>458</v>
      </c>
      <c r="BZ17" s="355"/>
      <c r="CA17" s="355"/>
      <c r="CB17" s="355"/>
      <c r="CC17" s="213"/>
      <c r="CD17" s="216" t="s">
        <v>525</v>
      </c>
      <c r="CE17" s="355"/>
      <c r="CF17" s="355"/>
      <c r="CG17" s="355"/>
      <c r="CH17" s="355"/>
      <c r="CI17" s="213"/>
      <c r="CJ17" s="216" t="s">
        <v>526</v>
      </c>
      <c r="CK17" s="355"/>
      <c r="CL17" s="355"/>
      <c r="CM17" s="355"/>
      <c r="CN17" s="355"/>
      <c r="CO17" s="213"/>
      <c r="CP17" s="216" t="s">
        <v>528</v>
      </c>
      <c r="CQ17" s="355"/>
      <c r="CR17" s="355"/>
      <c r="CS17" s="355"/>
      <c r="CT17" s="355"/>
      <c r="CU17" s="355"/>
      <c r="CV17" s="355"/>
      <c r="CW17" s="213"/>
      <c r="CX17" s="216" t="s">
        <v>531</v>
      </c>
      <c r="CY17" s="355"/>
      <c r="CZ17" s="355"/>
      <c r="DA17" s="355"/>
      <c r="DB17" s="355"/>
      <c r="DC17" s="355"/>
      <c r="DD17" s="355"/>
      <c r="DE17" s="213"/>
      <c r="DF17" s="230" t="s">
        <v>514</v>
      </c>
      <c r="DG17" s="353"/>
      <c r="DH17" s="353"/>
      <c r="DI17" s="353"/>
      <c r="DJ17" s="353"/>
      <c r="DK17" s="353"/>
      <c r="DL17" s="353"/>
      <c r="DM17" s="235"/>
      <c r="DN17" s="216" t="s">
        <v>532</v>
      </c>
      <c r="DO17" s="355"/>
      <c r="DP17" s="355"/>
      <c r="DQ17" s="355"/>
      <c r="DR17" s="355"/>
      <c r="DS17" s="355"/>
      <c r="DT17" s="355"/>
      <c r="DU17" s="213"/>
      <c r="DV17" s="216" t="s">
        <v>532</v>
      </c>
      <c r="DW17" s="355"/>
      <c r="DX17" s="355"/>
      <c r="DY17" s="355"/>
      <c r="DZ17" s="355"/>
      <c r="EA17" s="355"/>
      <c r="EB17" s="355"/>
      <c r="EC17" s="213"/>
      <c r="ED17" s="353" t="s">
        <v>522</v>
      </c>
      <c r="EE17" s="353"/>
      <c r="EF17" s="353"/>
      <c r="EG17" s="353"/>
      <c r="EH17" s="353"/>
      <c r="EI17" s="353"/>
      <c r="EJ17" s="353"/>
      <c r="EK17" s="353"/>
    </row>
    <row r="18" spans="1:141" s="26" customFormat="1" ht="12.75" x14ac:dyDescent="0.2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230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235"/>
      <c r="AL18" s="230" t="s">
        <v>472</v>
      </c>
      <c r="AM18" s="353"/>
      <c r="AN18" s="353"/>
      <c r="AO18" s="353"/>
      <c r="AP18" s="353"/>
      <c r="AQ18" s="353"/>
      <c r="AR18" s="353"/>
      <c r="AS18" s="235"/>
      <c r="AT18" s="230" t="s">
        <v>523</v>
      </c>
      <c r="AU18" s="353"/>
      <c r="AV18" s="353"/>
      <c r="AW18" s="353"/>
      <c r="AX18" s="235"/>
      <c r="AY18" s="230"/>
      <c r="AZ18" s="353"/>
      <c r="BA18" s="353"/>
      <c r="BB18" s="353"/>
      <c r="BC18" s="235"/>
      <c r="BD18" s="230"/>
      <c r="BE18" s="353"/>
      <c r="BF18" s="353"/>
      <c r="BG18" s="353"/>
      <c r="BH18" s="353"/>
      <c r="BI18" s="353"/>
      <c r="BJ18" s="235"/>
      <c r="BK18" s="230" t="s">
        <v>472</v>
      </c>
      <c r="BL18" s="353"/>
      <c r="BM18" s="353"/>
      <c r="BN18" s="353"/>
      <c r="BO18" s="353"/>
      <c r="BP18" s="353"/>
      <c r="BQ18" s="353"/>
      <c r="BR18" s="235"/>
      <c r="BS18" s="230"/>
      <c r="BT18" s="353"/>
      <c r="BU18" s="353"/>
      <c r="BV18" s="353"/>
      <c r="BW18" s="353"/>
      <c r="BX18" s="235"/>
      <c r="BY18" s="230" t="s">
        <v>523</v>
      </c>
      <c r="BZ18" s="353"/>
      <c r="CA18" s="353"/>
      <c r="CB18" s="353"/>
      <c r="CC18" s="235"/>
      <c r="CD18" s="230"/>
      <c r="CE18" s="353"/>
      <c r="CF18" s="353"/>
      <c r="CG18" s="353"/>
      <c r="CH18" s="353"/>
      <c r="CI18" s="235"/>
      <c r="CJ18" s="230" t="s">
        <v>527</v>
      </c>
      <c r="CK18" s="353"/>
      <c r="CL18" s="353"/>
      <c r="CM18" s="353"/>
      <c r="CN18" s="353"/>
      <c r="CO18" s="235"/>
      <c r="CP18" s="230" t="s">
        <v>529</v>
      </c>
      <c r="CQ18" s="353"/>
      <c r="CR18" s="353"/>
      <c r="CS18" s="353"/>
      <c r="CT18" s="353"/>
      <c r="CU18" s="353"/>
      <c r="CV18" s="353"/>
      <c r="CW18" s="235"/>
      <c r="CX18" s="230" t="s">
        <v>517</v>
      </c>
      <c r="CY18" s="353"/>
      <c r="CZ18" s="353"/>
      <c r="DA18" s="353"/>
      <c r="DB18" s="353"/>
      <c r="DC18" s="353"/>
      <c r="DD18" s="353"/>
      <c r="DE18" s="235"/>
      <c r="DF18" s="230" t="s">
        <v>515</v>
      </c>
      <c r="DG18" s="353"/>
      <c r="DH18" s="353"/>
      <c r="DI18" s="353"/>
      <c r="DJ18" s="353"/>
      <c r="DK18" s="353"/>
      <c r="DL18" s="353"/>
      <c r="DM18" s="235"/>
      <c r="DN18" s="230" t="s">
        <v>533</v>
      </c>
      <c r="DO18" s="353"/>
      <c r="DP18" s="353"/>
      <c r="DQ18" s="353"/>
      <c r="DR18" s="353"/>
      <c r="DS18" s="353"/>
      <c r="DT18" s="353"/>
      <c r="DU18" s="235"/>
      <c r="DV18" s="230" t="s">
        <v>536</v>
      </c>
      <c r="DW18" s="353"/>
      <c r="DX18" s="353"/>
      <c r="DY18" s="353"/>
      <c r="DZ18" s="353"/>
      <c r="EA18" s="353"/>
      <c r="EB18" s="353"/>
      <c r="EC18" s="235"/>
      <c r="ED18" s="353" t="s">
        <v>398</v>
      </c>
      <c r="EE18" s="353"/>
      <c r="EF18" s="353"/>
      <c r="EG18" s="353"/>
      <c r="EH18" s="353"/>
      <c r="EI18" s="353"/>
      <c r="EJ18" s="353"/>
      <c r="EK18" s="353"/>
    </row>
    <row r="19" spans="1:141" s="26" customFormat="1" ht="12.75" x14ac:dyDescent="0.2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230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235"/>
      <c r="AL19" s="230"/>
      <c r="AM19" s="353"/>
      <c r="AN19" s="353"/>
      <c r="AO19" s="353"/>
      <c r="AP19" s="353"/>
      <c r="AQ19" s="353"/>
      <c r="AR19" s="353"/>
      <c r="AS19" s="235"/>
      <c r="AT19" s="230" t="s">
        <v>31</v>
      </c>
      <c r="AU19" s="353"/>
      <c r="AV19" s="353"/>
      <c r="AW19" s="353"/>
      <c r="AX19" s="235"/>
      <c r="AY19" s="230"/>
      <c r="AZ19" s="353"/>
      <c r="BA19" s="353"/>
      <c r="BB19" s="353"/>
      <c r="BC19" s="235"/>
      <c r="BD19" s="230"/>
      <c r="BE19" s="353"/>
      <c r="BF19" s="353"/>
      <c r="BG19" s="353"/>
      <c r="BH19" s="353"/>
      <c r="BI19" s="353"/>
      <c r="BJ19" s="235"/>
      <c r="BK19" s="230"/>
      <c r="BL19" s="353"/>
      <c r="BM19" s="353"/>
      <c r="BN19" s="353"/>
      <c r="BO19" s="353"/>
      <c r="BP19" s="353"/>
      <c r="BQ19" s="353"/>
      <c r="BR19" s="235"/>
      <c r="BS19" s="230"/>
      <c r="BT19" s="353"/>
      <c r="BU19" s="353"/>
      <c r="BV19" s="353"/>
      <c r="BW19" s="353"/>
      <c r="BX19" s="235"/>
      <c r="BY19" s="230" t="s">
        <v>524</v>
      </c>
      <c r="BZ19" s="353"/>
      <c r="CA19" s="353"/>
      <c r="CB19" s="353"/>
      <c r="CC19" s="235"/>
      <c r="CD19" s="230"/>
      <c r="CE19" s="353"/>
      <c r="CF19" s="353"/>
      <c r="CG19" s="353"/>
      <c r="CH19" s="353"/>
      <c r="CI19" s="235"/>
      <c r="CJ19" s="230"/>
      <c r="CK19" s="353"/>
      <c r="CL19" s="353"/>
      <c r="CM19" s="353"/>
      <c r="CN19" s="353"/>
      <c r="CO19" s="235"/>
      <c r="CP19" s="230" t="s">
        <v>530</v>
      </c>
      <c r="CQ19" s="353"/>
      <c r="CR19" s="353"/>
      <c r="CS19" s="353"/>
      <c r="CT19" s="353"/>
      <c r="CU19" s="353"/>
      <c r="CV19" s="353"/>
      <c r="CW19" s="235"/>
      <c r="CX19" s="230"/>
      <c r="CY19" s="353"/>
      <c r="CZ19" s="353"/>
      <c r="DA19" s="353"/>
      <c r="DB19" s="353"/>
      <c r="DC19" s="353"/>
      <c r="DD19" s="353"/>
      <c r="DE19" s="235"/>
      <c r="DF19" s="230" t="s">
        <v>516</v>
      </c>
      <c r="DG19" s="353"/>
      <c r="DH19" s="353"/>
      <c r="DI19" s="353"/>
      <c r="DJ19" s="353"/>
      <c r="DK19" s="353"/>
      <c r="DL19" s="353"/>
      <c r="DM19" s="235"/>
      <c r="DN19" s="230" t="s">
        <v>534</v>
      </c>
      <c r="DO19" s="353"/>
      <c r="DP19" s="353"/>
      <c r="DQ19" s="353"/>
      <c r="DR19" s="353"/>
      <c r="DS19" s="353"/>
      <c r="DT19" s="353"/>
      <c r="DU19" s="235"/>
      <c r="DV19" s="230" t="s">
        <v>313</v>
      </c>
      <c r="DW19" s="353"/>
      <c r="DX19" s="353"/>
      <c r="DY19" s="353"/>
      <c r="DZ19" s="353"/>
      <c r="EA19" s="353"/>
      <c r="EB19" s="353"/>
      <c r="EC19" s="235"/>
      <c r="ED19" s="353"/>
      <c r="EE19" s="353"/>
      <c r="EF19" s="353"/>
      <c r="EG19" s="353"/>
      <c r="EH19" s="353"/>
      <c r="EI19" s="353"/>
      <c r="EJ19" s="353"/>
      <c r="EK19" s="353"/>
    </row>
    <row r="20" spans="1:141" s="26" customFormat="1" ht="12.75" customHeight="1" x14ac:dyDescent="0.2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23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231"/>
      <c r="AL20" s="234"/>
      <c r="AM20" s="354"/>
      <c r="AN20" s="354"/>
      <c r="AO20" s="354"/>
      <c r="AP20" s="354"/>
      <c r="AQ20" s="354"/>
      <c r="AR20" s="354"/>
      <c r="AS20" s="231"/>
      <c r="AT20" s="234"/>
      <c r="AU20" s="354"/>
      <c r="AV20" s="354"/>
      <c r="AW20" s="354"/>
      <c r="AX20" s="231"/>
      <c r="AY20" s="234"/>
      <c r="AZ20" s="354"/>
      <c r="BA20" s="354"/>
      <c r="BB20" s="354"/>
      <c r="BC20" s="231"/>
      <c r="BD20" s="234"/>
      <c r="BE20" s="354"/>
      <c r="BF20" s="354"/>
      <c r="BG20" s="354"/>
      <c r="BH20" s="354"/>
      <c r="BI20" s="354"/>
      <c r="BJ20" s="231"/>
      <c r="BK20" s="234"/>
      <c r="BL20" s="354"/>
      <c r="BM20" s="354"/>
      <c r="BN20" s="354"/>
      <c r="BO20" s="354"/>
      <c r="BP20" s="354"/>
      <c r="BQ20" s="354"/>
      <c r="BR20" s="231"/>
      <c r="BS20" s="234"/>
      <c r="BT20" s="354"/>
      <c r="BU20" s="354"/>
      <c r="BV20" s="354"/>
      <c r="BW20" s="354"/>
      <c r="BX20" s="231"/>
      <c r="BY20" s="234"/>
      <c r="BZ20" s="354"/>
      <c r="CA20" s="354"/>
      <c r="CB20" s="354"/>
      <c r="CC20" s="231"/>
      <c r="CD20" s="234"/>
      <c r="CE20" s="354"/>
      <c r="CF20" s="354"/>
      <c r="CG20" s="354"/>
      <c r="CH20" s="354"/>
      <c r="CI20" s="231"/>
      <c r="CJ20" s="234"/>
      <c r="CK20" s="354"/>
      <c r="CL20" s="354"/>
      <c r="CM20" s="354"/>
      <c r="CN20" s="354"/>
      <c r="CO20" s="231"/>
      <c r="CP20" s="234"/>
      <c r="CQ20" s="354"/>
      <c r="CR20" s="354"/>
      <c r="CS20" s="354"/>
      <c r="CT20" s="354"/>
      <c r="CU20" s="354"/>
      <c r="CV20" s="354"/>
      <c r="CW20" s="231"/>
      <c r="CX20" s="234"/>
      <c r="CY20" s="354"/>
      <c r="CZ20" s="354"/>
      <c r="DA20" s="354"/>
      <c r="DB20" s="354"/>
      <c r="DC20" s="354"/>
      <c r="DD20" s="354"/>
      <c r="DE20" s="231"/>
      <c r="DF20" s="234" t="s">
        <v>517</v>
      </c>
      <c r="DG20" s="354"/>
      <c r="DH20" s="354"/>
      <c r="DI20" s="354"/>
      <c r="DJ20" s="354"/>
      <c r="DK20" s="354"/>
      <c r="DL20" s="354"/>
      <c r="DM20" s="231"/>
      <c r="DN20" s="394" t="s">
        <v>535</v>
      </c>
      <c r="DO20" s="179"/>
      <c r="DP20" s="179"/>
      <c r="DQ20" s="179"/>
      <c r="DR20" s="179"/>
      <c r="DS20" s="179"/>
      <c r="DT20" s="179"/>
      <c r="DU20" s="395"/>
      <c r="DV20" s="394" t="s">
        <v>537</v>
      </c>
      <c r="DW20" s="179"/>
      <c r="DX20" s="179"/>
      <c r="DY20" s="179"/>
      <c r="DZ20" s="179"/>
      <c r="EA20" s="179"/>
      <c r="EB20" s="179"/>
      <c r="EC20" s="395"/>
      <c r="ED20" s="354"/>
      <c r="EE20" s="354"/>
      <c r="EF20" s="354"/>
      <c r="EG20" s="354"/>
      <c r="EH20" s="354"/>
      <c r="EI20" s="354"/>
      <c r="EJ20" s="354"/>
      <c r="EK20" s="354"/>
    </row>
    <row r="21" spans="1:141" s="26" customFormat="1" ht="13.5" thickBot="1" x14ac:dyDescent="0.25">
      <c r="A21" s="243">
        <v>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14">
        <v>2</v>
      </c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>
        <v>3</v>
      </c>
      <c r="AM21" s="214"/>
      <c r="AN21" s="214"/>
      <c r="AO21" s="214"/>
      <c r="AP21" s="214"/>
      <c r="AQ21" s="214"/>
      <c r="AR21" s="214"/>
      <c r="AS21" s="214"/>
      <c r="AT21" s="214">
        <v>4</v>
      </c>
      <c r="AU21" s="214"/>
      <c r="AV21" s="214"/>
      <c r="AW21" s="214"/>
      <c r="AX21" s="214"/>
      <c r="AY21" s="214">
        <v>5</v>
      </c>
      <c r="AZ21" s="214"/>
      <c r="BA21" s="214"/>
      <c r="BB21" s="214"/>
      <c r="BC21" s="214"/>
      <c r="BD21" s="214">
        <v>6</v>
      </c>
      <c r="BE21" s="214"/>
      <c r="BF21" s="214"/>
      <c r="BG21" s="214"/>
      <c r="BH21" s="214"/>
      <c r="BI21" s="214"/>
      <c r="BJ21" s="214"/>
      <c r="BK21" s="214">
        <v>7</v>
      </c>
      <c r="BL21" s="214"/>
      <c r="BM21" s="214"/>
      <c r="BN21" s="214"/>
      <c r="BO21" s="214"/>
      <c r="BP21" s="214"/>
      <c r="BQ21" s="214"/>
      <c r="BR21" s="214"/>
      <c r="BS21" s="214">
        <v>8</v>
      </c>
      <c r="BT21" s="214"/>
      <c r="BU21" s="214"/>
      <c r="BV21" s="214"/>
      <c r="BW21" s="214"/>
      <c r="BX21" s="214"/>
      <c r="BY21" s="214">
        <v>9</v>
      </c>
      <c r="BZ21" s="214"/>
      <c r="CA21" s="214"/>
      <c r="CB21" s="214"/>
      <c r="CC21" s="214"/>
      <c r="CD21" s="214">
        <v>10</v>
      </c>
      <c r="CE21" s="214"/>
      <c r="CF21" s="214"/>
      <c r="CG21" s="214"/>
      <c r="CH21" s="214"/>
      <c r="CI21" s="214"/>
      <c r="CJ21" s="214">
        <v>11</v>
      </c>
      <c r="CK21" s="214"/>
      <c r="CL21" s="214"/>
      <c r="CM21" s="214"/>
      <c r="CN21" s="214"/>
      <c r="CO21" s="214"/>
      <c r="CP21" s="214">
        <v>12</v>
      </c>
      <c r="CQ21" s="214"/>
      <c r="CR21" s="214"/>
      <c r="CS21" s="214"/>
      <c r="CT21" s="214"/>
      <c r="CU21" s="214"/>
      <c r="CV21" s="214"/>
      <c r="CW21" s="214"/>
      <c r="CX21" s="214">
        <v>13</v>
      </c>
      <c r="CY21" s="214"/>
      <c r="CZ21" s="214"/>
      <c r="DA21" s="214"/>
      <c r="DB21" s="214"/>
      <c r="DC21" s="214"/>
      <c r="DD21" s="214"/>
      <c r="DE21" s="214"/>
      <c r="DF21" s="214">
        <v>14</v>
      </c>
      <c r="DG21" s="214"/>
      <c r="DH21" s="214"/>
      <c r="DI21" s="214"/>
      <c r="DJ21" s="214"/>
      <c r="DK21" s="214"/>
      <c r="DL21" s="214"/>
      <c r="DM21" s="214"/>
      <c r="DN21" s="214">
        <v>15</v>
      </c>
      <c r="DO21" s="214"/>
      <c r="DP21" s="214"/>
      <c r="DQ21" s="214"/>
      <c r="DR21" s="214"/>
      <c r="DS21" s="214"/>
      <c r="DT21" s="214"/>
      <c r="DU21" s="214"/>
      <c r="DV21" s="214">
        <v>16</v>
      </c>
      <c r="DW21" s="214"/>
      <c r="DX21" s="214"/>
      <c r="DY21" s="214"/>
      <c r="DZ21" s="214"/>
      <c r="EA21" s="214"/>
      <c r="EB21" s="214"/>
      <c r="EC21" s="214"/>
      <c r="ED21" s="214">
        <v>17</v>
      </c>
      <c r="EE21" s="214"/>
      <c r="EF21" s="214"/>
      <c r="EG21" s="214"/>
      <c r="EH21" s="214"/>
      <c r="EI21" s="214"/>
      <c r="EJ21" s="214"/>
      <c r="EK21" s="216"/>
    </row>
    <row r="22" spans="1:141" s="26" customFormat="1" ht="15" customHeight="1" x14ac:dyDescent="0.2">
      <c r="A22" s="310" t="s">
        <v>417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183" t="s">
        <v>43</v>
      </c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338" t="s">
        <v>43</v>
      </c>
      <c r="AM22" s="338"/>
      <c r="AN22" s="338"/>
      <c r="AO22" s="338"/>
      <c r="AP22" s="338"/>
      <c r="AQ22" s="338"/>
      <c r="AR22" s="338"/>
      <c r="AS22" s="338"/>
      <c r="AT22" s="183" t="s">
        <v>43</v>
      </c>
      <c r="AU22" s="183"/>
      <c r="AV22" s="183"/>
      <c r="AW22" s="183"/>
      <c r="AX22" s="446"/>
      <c r="AY22" s="206" t="s">
        <v>44</v>
      </c>
      <c r="AZ22" s="207"/>
      <c r="BA22" s="207"/>
      <c r="BB22" s="207"/>
      <c r="BC22" s="207"/>
      <c r="BD22" s="349"/>
      <c r="BE22" s="349"/>
      <c r="BF22" s="349"/>
      <c r="BG22" s="349"/>
      <c r="BH22" s="349"/>
      <c r="BI22" s="349"/>
      <c r="BJ22" s="349"/>
      <c r="BK22" s="351"/>
      <c r="BL22" s="351"/>
      <c r="BM22" s="351"/>
      <c r="BN22" s="351"/>
      <c r="BO22" s="351"/>
      <c r="BP22" s="351"/>
      <c r="BQ22" s="351"/>
      <c r="BR22" s="351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50"/>
    </row>
    <row r="23" spans="1:141" s="26" customFormat="1" ht="12.75" x14ac:dyDescent="0.2">
      <c r="A23" s="212" t="s">
        <v>139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2"/>
      <c r="AM23" s="342"/>
      <c r="AN23" s="342"/>
      <c r="AO23" s="342"/>
      <c r="AP23" s="342"/>
      <c r="AQ23" s="342"/>
      <c r="AR23" s="342"/>
      <c r="AS23" s="342"/>
      <c r="AT23" s="343"/>
      <c r="AU23" s="343"/>
      <c r="AV23" s="343"/>
      <c r="AW23" s="343"/>
      <c r="AX23" s="348"/>
      <c r="AY23" s="182" t="s">
        <v>425</v>
      </c>
      <c r="AZ23" s="183"/>
      <c r="BA23" s="183"/>
      <c r="BB23" s="183"/>
      <c r="BC23" s="183"/>
      <c r="BD23" s="339"/>
      <c r="BE23" s="339"/>
      <c r="BF23" s="339"/>
      <c r="BG23" s="339"/>
      <c r="BH23" s="339"/>
      <c r="BI23" s="339"/>
      <c r="BJ23" s="339"/>
      <c r="BK23" s="342"/>
      <c r="BL23" s="342"/>
      <c r="BM23" s="342"/>
      <c r="BN23" s="342"/>
      <c r="BO23" s="342"/>
      <c r="BP23" s="342"/>
      <c r="BQ23" s="342"/>
      <c r="BR23" s="342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26" customFormat="1" ht="12.75" x14ac:dyDescent="0.2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2"/>
      <c r="AM24" s="342"/>
      <c r="AN24" s="342"/>
      <c r="AO24" s="342"/>
      <c r="AP24" s="342"/>
      <c r="AQ24" s="342"/>
      <c r="AR24" s="342"/>
      <c r="AS24" s="342"/>
      <c r="AT24" s="343"/>
      <c r="AU24" s="343"/>
      <c r="AV24" s="343"/>
      <c r="AW24" s="343"/>
      <c r="AX24" s="348"/>
      <c r="AY24" s="182"/>
      <c r="AZ24" s="183"/>
      <c r="BA24" s="183"/>
      <c r="BB24" s="183"/>
      <c r="BC24" s="183"/>
      <c r="BD24" s="339"/>
      <c r="BE24" s="339"/>
      <c r="BF24" s="339"/>
      <c r="BG24" s="339"/>
      <c r="BH24" s="339"/>
      <c r="BI24" s="339"/>
      <c r="BJ24" s="339"/>
      <c r="BK24" s="342"/>
      <c r="BL24" s="342"/>
      <c r="BM24" s="342"/>
      <c r="BN24" s="342"/>
      <c r="BO24" s="342"/>
      <c r="BP24" s="342"/>
      <c r="BQ24" s="342"/>
      <c r="BR24" s="342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26" customFormat="1" ht="15" customHeight="1" x14ac:dyDescent="0.2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2"/>
      <c r="AM25" s="342"/>
      <c r="AN25" s="342"/>
      <c r="AO25" s="342"/>
      <c r="AP25" s="342"/>
      <c r="AQ25" s="342"/>
      <c r="AR25" s="342"/>
      <c r="AS25" s="342"/>
      <c r="AT25" s="343"/>
      <c r="AU25" s="343"/>
      <c r="AV25" s="343"/>
      <c r="AW25" s="343"/>
      <c r="AX25" s="348"/>
      <c r="AY25" s="182"/>
      <c r="AZ25" s="183"/>
      <c r="BA25" s="183"/>
      <c r="BB25" s="183"/>
      <c r="BC25" s="183"/>
      <c r="BD25" s="339"/>
      <c r="BE25" s="339"/>
      <c r="BF25" s="339"/>
      <c r="BG25" s="339"/>
      <c r="BH25" s="339"/>
      <c r="BI25" s="339"/>
      <c r="BJ25" s="339"/>
      <c r="BK25" s="342"/>
      <c r="BL25" s="342"/>
      <c r="BM25" s="342"/>
      <c r="BN25" s="342"/>
      <c r="BO25" s="342"/>
      <c r="BP25" s="342"/>
      <c r="BQ25" s="342"/>
      <c r="BR25" s="342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26" customFormat="1" ht="15" customHeight="1" x14ac:dyDescent="0.2">
      <c r="A26" s="310" t="s">
        <v>418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183" t="s">
        <v>43</v>
      </c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338" t="s">
        <v>43</v>
      </c>
      <c r="AM26" s="338"/>
      <c r="AN26" s="338"/>
      <c r="AO26" s="338"/>
      <c r="AP26" s="338"/>
      <c r="AQ26" s="338"/>
      <c r="AR26" s="338"/>
      <c r="AS26" s="338"/>
      <c r="AT26" s="183" t="s">
        <v>43</v>
      </c>
      <c r="AU26" s="183"/>
      <c r="AV26" s="183"/>
      <c r="AW26" s="183"/>
      <c r="AX26" s="446"/>
      <c r="AY26" s="182" t="s">
        <v>45</v>
      </c>
      <c r="AZ26" s="183"/>
      <c r="BA26" s="183"/>
      <c r="BB26" s="183"/>
      <c r="BC26" s="183"/>
      <c r="BD26" s="339"/>
      <c r="BE26" s="339"/>
      <c r="BF26" s="339"/>
      <c r="BG26" s="339"/>
      <c r="BH26" s="339"/>
      <c r="BI26" s="339"/>
      <c r="BJ26" s="339"/>
      <c r="BK26" s="342"/>
      <c r="BL26" s="342"/>
      <c r="BM26" s="342"/>
      <c r="BN26" s="342"/>
      <c r="BO26" s="342"/>
      <c r="BP26" s="342"/>
      <c r="BQ26" s="342"/>
      <c r="BR26" s="342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26" customFormat="1" ht="12.75" x14ac:dyDescent="0.2">
      <c r="A27" s="212" t="s">
        <v>139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2"/>
      <c r="AM27" s="342"/>
      <c r="AN27" s="342"/>
      <c r="AO27" s="342"/>
      <c r="AP27" s="342"/>
      <c r="AQ27" s="342"/>
      <c r="AR27" s="342"/>
      <c r="AS27" s="342"/>
      <c r="AT27" s="343"/>
      <c r="AU27" s="343"/>
      <c r="AV27" s="343"/>
      <c r="AW27" s="343"/>
      <c r="AX27" s="348"/>
      <c r="AY27" s="182" t="s">
        <v>426</v>
      </c>
      <c r="AZ27" s="183"/>
      <c r="BA27" s="183"/>
      <c r="BB27" s="183"/>
      <c r="BC27" s="183"/>
      <c r="BD27" s="339"/>
      <c r="BE27" s="339"/>
      <c r="BF27" s="339"/>
      <c r="BG27" s="339"/>
      <c r="BH27" s="339"/>
      <c r="BI27" s="339"/>
      <c r="BJ27" s="339"/>
      <c r="BK27" s="342"/>
      <c r="BL27" s="342"/>
      <c r="BM27" s="342"/>
      <c r="BN27" s="342"/>
      <c r="BO27" s="342"/>
      <c r="BP27" s="342"/>
      <c r="BQ27" s="342"/>
      <c r="BR27" s="342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40"/>
    </row>
    <row r="28" spans="1:141" s="26" customFormat="1" ht="12.75" x14ac:dyDescent="0.2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2"/>
      <c r="AM28" s="342"/>
      <c r="AN28" s="342"/>
      <c r="AO28" s="342"/>
      <c r="AP28" s="342"/>
      <c r="AQ28" s="342"/>
      <c r="AR28" s="342"/>
      <c r="AS28" s="342"/>
      <c r="AT28" s="343"/>
      <c r="AU28" s="343"/>
      <c r="AV28" s="343"/>
      <c r="AW28" s="343"/>
      <c r="AX28" s="348"/>
      <c r="AY28" s="182"/>
      <c r="AZ28" s="183"/>
      <c r="BA28" s="183"/>
      <c r="BB28" s="183"/>
      <c r="BC28" s="183"/>
      <c r="BD28" s="339"/>
      <c r="BE28" s="339"/>
      <c r="BF28" s="339"/>
      <c r="BG28" s="339"/>
      <c r="BH28" s="339"/>
      <c r="BI28" s="339"/>
      <c r="BJ28" s="339"/>
      <c r="BK28" s="342"/>
      <c r="BL28" s="342"/>
      <c r="BM28" s="342"/>
      <c r="BN28" s="342"/>
      <c r="BO28" s="342"/>
      <c r="BP28" s="342"/>
      <c r="BQ28" s="342"/>
      <c r="BR28" s="342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40"/>
    </row>
    <row r="29" spans="1:141" s="26" customFormat="1" ht="15" customHeight="1" x14ac:dyDescent="0.2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2"/>
      <c r="AM29" s="342"/>
      <c r="AN29" s="342"/>
      <c r="AO29" s="342"/>
      <c r="AP29" s="342"/>
      <c r="AQ29" s="342"/>
      <c r="AR29" s="342"/>
      <c r="AS29" s="342"/>
      <c r="AT29" s="343"/>
      <c r="AU29" s="343"/>
      <c r="AV29" s="343"/>
      <c r="AW29" s="343"/>
      <c r="AX29" s="348"/>
      <c r="AY29" s="182"/>
      <c r="AZ29" s="183"/>
      <c r="BA29" s="183"/>
      <c r="BB29" s="183"/>
      <c r="BC29" s="183"/>
      <c r="BD29" s="339"/>
      <c r="BE29" s="339"/>
      <c r="BF29" s="339"/>
      <c r="BG29" s="339"/>
      <c r="BH29" s="339"/>
      <c r="BI29" s="339"/>
      <c r="BJ29" s="339"/>
      <c r="BK29" s="342"/>
      <c r="BL29" s="342"/>
      <c r="BM29" s="342"/>
      <c r="BN29" s="342"/>
      <c r="BO29" s="342"/>
      <c r="BP29" s="342"/>
      <c r="BQ29" s="342"/>
      <c r="BR29" s="342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2"/>
      <c r="CE29" s="342"/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40"/>
    </row>
    <row r="30" spans="1:141" s="26" customFormat="1" ht="12.75" x14ac:dyDescent="0.2">
      <c r="A30" s="304" t="s">
        <v>419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183" t="s">
        <v>43</v>
      </c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338" t="s">
        <v>43</v>
      </c>
      <c r="AM30" s="338"/>
      <c r="AN30" s="338"/>
      <c r="AO30" s="338"/>
      <c r="AP30" s="338"/>
      <c r="AQ30" s="338"/>
      <c r="AR30" s="338"/>
      <c r="AS30" s="338"/>
      <c r="AT30" s="183" t="s">
        <v>43</v>
      </c>
      <c r="AU30" s="183"/>
      <c r="AV30" s="183"/>
      <c r="AW30" s="183"/>
      <c r="AX30" s="446"/>
      <c r="AY30" s="182" t="s">
        <v>174</v>
      </c>
      <c r="AZ30" s="183"/>
      <c r="BA30" s="183"/>
      <c r="BB30" s="183"/>
      <c r="BC30" s="183"/>
      <c r="BD30" s="339"/>
      <c r="BE30" s="339"/>
      <c r="BF30" s="339"/>
      <c r="BG30" s="339"/>
      <c r="BH30" s="339"/>
      <c r="BI30" s="339"/>
      <c r="BJ30" s="339"/>
      <c r="BK30" s="342"/>
      <c r="BL30" s="342"/>
      <c r="BM30" s="342"/>
      <c r="BN30" s="342"/>
      <c r="BO30" s="342"/>
      <c r="BP30" s="342"/>
      <c r="BQ30" s="342"/>
      <c r="BR30" s="342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2"/>
      <c r="CE30" s="342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40"/>
    </row>
    <row r="31" spans="1:141" s="26" customFormat="1" ht="12.75" x14ac:dyDescent="0.2">
      <c r="A31" s="222" t="s">
        <v>420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338"/>
      <c r="AM31" s="338"/>
      <c r="AN31" s="338"/>
      <c r="AO31" s="338"/>
      <c r="AP31" s="338"/>
      <c r="AQ31" s="338"/>
      <c r="AR31" s="338"/>
      <c r="AS31" s="338"/>
      <c r="AT31" s="183"/>
      <c r="AU31" s="183"/>
      <c r="AV31" s="183"/>
      <c r="AW31" s="183"/>
      <c r="AX31" s="446"/>
      <c r="AY31" s="182"/>
      <c r="AZ31" s="183"/>
      <c r="BA31" s="183"/>
      <c r="BB31" s="183"/>
      <c r="BC31" s="183"/>
      <c r="BD31" s="339"/>
      <c r="BE31" s="339"/>
      <c r="BF31" s="339"/>
      <c r="BG31" s="339"/>
      <c r="BH31" s="339"/>
      <c r="BI31" s="339"/>
      <c r="BJ31" s="339"/>
      <c r="BK31" s="342"/>
      <c r="BL31" s="342"/>
      <c r="BM31" s="342"/>
      <c r="BN31" s="342"/>
      <c r="BO31" s="342"/>
      <c r="BP31" s="342"/>
      <c r="BQ31" s="342"/>
      <c r="BR31" s="342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2"/>
      <c r="CE31" s="342"/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40"/>
    </row>
    <row r="32" spans="1:141" s="26" customFormat="1" ht="12.75" x14ac:dyDescent="0.2">
      <c r="A32" s="212" t="s">
        <v>139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2"/>
      <c r="AM32" s="342"/>
      <c r="AN32" s="342"/>
      <c r="AO32" s="342"/>
      <c r="AP32" s="342"/>
      <c r="AQ32" s="342"/>
      <c r="AR32" s="342"/>
      <c r="AS32" s="342"/>
      <c r="AT32" s="343"/>
      <c r="AU32" s="343"/>
      <c r="AV32" s="343"/>
      <c r="AW32" s="343"/>
      <c r="AX32" s="348"/>
      <c r="AY32" s="182" t="s">
        <v>427</v>
      </c>
      <c r="AZ32" s="183"/>
      <c r="BA32" s="183"/>
      <c r="BB32" s="183"/>
      <c r="BC32" s="183"/>
      <c r="BD32" s="339"/>
      <c r="BE32" s="339"/>
      <c r="BF32" s="339"/>
      <c r="BG32" s="339"/>
      <c r="BH32" s="339"/>
      <c r="BI32" s="339"/>
      <c r="BJ32" s="339"/>
      <c r="BK32" s="342"/>
      <c r="BL32" s="342"/>
      <c r="BM32" s="342"/>
      <c r="BN32" s="342"/>
      <c r="BO32" s="342"/>
      <c r="BP32" s="342"/>
      <c r="BQ32" s="342"/>
      <c r="BR32" s="342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40"/>
    </row>
    <row r="33" spans="1:141" s="26" customFormat="1" ht="12.75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2"/>
      <c r="AM33" s="342"/>
      <c r="AN33" s="342"/>
      <c r="AO33" s="342"/>
      <c r="AP33" s="342"/>
      <c r="AQ33" s="342"/>
      <c r="AR33" s="342"/>
      <c r="AS33" s="342"/>
      <c r="AT33" s="343"/>
      <c r="AU33" s="343"/>
      <c r="AV33" s="343"/>
      <c r="AW33" s="343"/>
      <c r="AX33" s="348"/>
      <c r="AY33" s="182"/>
      <c r="AZ33" s="183"/>
      <c r="BA33" s="183"/>
      <c r="BB33" s="183"/>
      <c r="BC33" s="183"/>
      <c r="BD33" s="339"/>
      <c r="BE33" s="339"/>
      <c r="BF33" s="339"/>
      <c r="BG33" s="339"/>
      <c r="BH33" s="339"/>
      <c r="BI33" s="339"/>
      <c r="BJ33" s="339"/>
      <c r="BK33" s="342"/>
      <c r="BL33" s="342"/>
      <c r="BM33" s="342"/>
      <c r="BN33" s="342"/>
      <c r="BO33" s="342"/>
      <c r="BP33" s="342"/>
      <c r="BQ33" s="342"/>
      <c r="BR33" s="342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40"/>
    </row>
    <row r="34" spans="1:141" s="26" customFormat="1" ht="15" customHeight="1" x14ac:dyDescent="0.2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2"/>
      <c r="AM34" s="342"/>
      <c r="AN34" s="342"/>
      <c r="AO34" s="342"/>
      <c r="AP34" s="342"/>
      <c r="AQ34" s="342"/>
      <c r="AR34" s="342"/>
      <c r="AS34" s="342"/>
      <c r="AT34" s="343"/>
      <c r="AU34" s="343"/>
      <c r="AV34" s="343"/>
      <c r="AW34" s="343"/>
      <c r="AX34" s="348"/>
      <c r="AY34" s="182"/>
      <c r="AZ34" s="183"/>
      <c r="BA34" s="183"/>
      <c r="BB34" s="183"/>
      <c r="BC34" s="183"/>
      <c r="BD34" s="339"/>
      <c r="BE34" s="339"/>
      <c r="BF34" s="339"/>
      <c r="BG34" s="339"/>
      <c r="BH34" s="339"/>
      <c r="BI34" s="339"/>
      <c r="BJ34" s="339"/>
      <c r="BK34" s="342"/>
      <c r="BL34" s="342"/>
      <c r="BM34" s="342"/>
      <c r="BN34" s="342"/>
      <c r="BO34" s="342"/>
      <c r="BP34" s="342"/>
      <c r="BQ34" s="342"/>
      <c r="BR34" s="342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40"/>
    </row>
    <row r="35" spans="1:141" s="26" customFormat="1" ht="12.75" x14ac:dyDescent="0.2">
      <c r="A35" s="304" t="s">
        <v>538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183" t="s">
        <v>43</v>
      </c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338" t="s">
        <v>43</v>
      </c>
      <c r="AM35" s="338"/>
      <c r="AN35" s="338"/>
      <c r="AO35" s="338"/>
      <c r="AP35" s="338"/>
      <c r="AQ35" s="338"/>
      <c r="AR35" s="338"/>
      <c r="AS35" s="338"/>
      <c r="AT35" s="183" t="s">
        <v>43</v>
      </c>
      <c r="AU35" s="183"/>
      <c r="AV35" s="183"/>
      <c r="AW35" s="183"/>
      <c r="AX35" s="446"/>
      <c r="AY35" s="182" t="s">
        <v>166</v>
      </c>
      <c r="AZ35" s="183"/>
      <c r="BA35" s="183"/>
      <c r="BB35" s="183"/>
      <c r="BC35" s="183"/>
      <c r="BD35" s="339"/>
      <c r="BE35" s="339"/>
      <c r="BF35" s="339"/>
      <c r="BG35" s="339"/>
      <c r="BH35" s="339"/>
      <c r="BI35" s="339"/>
      <c r="BJ35" s="339"/>
      <c r="BK35" s="342"/>
      <c r="BL35" s="342"/>
      <c r="BM35" s="342"/>
      <c r="BN35" s="342"/>
      <c r="BO35" s="342"/>
      <c r="BP35" s="342"/>
      <c r="BQ35" s="342"/>
      <c r="BR35" s="342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40"/>
    </row>
    <row r="36" spans="1:141" s="26" customFormat="1" ht="12.75" x14ac:dyDescent="0.2">
      <c r="A36" s="222" t="s">
        <v>32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338"/>
      <c r="AM36" s="338"/>
      <c r="AN36" s="338"/>
      <c r="AO36" s="338"/>
      <c r="AP36" s="338"/>
      <c r="AQ36" s="338"/>
      <c r="AR36" s="338"/>
      <c r="AS36" s="338"/>
      <c r="AT36" s="183"/>
      <c r="AU36" s="183"/>
      <c r="AV36" s="183"/>
      <c r="AW36" s="183"/>
      <c r="AX36" s="446"/>
      <c r="AY36" s="182"/>
      <c r="AZ36" s="183"/>
      <c r="BA36" s="183"/>
      <c r="BB36" s="183"/>
      <c r="BC36" s="183"/>
      <c r="BD36" s="339"/>
      <c r="BE36" s="339"/>
      <c r="BF36" s="339"/>
      <c r="BG36" s="339"/>
      <c r="BH36" s="339"/>
      <c r="BI36" s="339"/>
      <c r="BJ36" s="339"/>
      <c r="BK36" s="342"/>
      <c r="BL36" s="342"/>
      <c r="BM36" s="342"/>
      <c r="BN36" s="342"/>
      <c r="BO36" s="342"/>
      <c r="BP36" s="342"/>
      <c r="BQ36" s="342"/>
      <c r="BR36" s="342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40"/>
    </row>
    <row r="37" spans="1:141" s="26" customFormat="1" ht="12.75" x14ac:dyDescent="0.2">
      <c r="A37" s="212" t="s">
        <v>139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2"/>
      <c r="AM37" s="342"/>
      <c r="AN37" s="342"/>
      <c r="AO37" s="342"/>
      <c r="AP37" s="342"/>
      <c r="AQ37" s="342"/>
      <c r="AR37" s="342"/>
      <c r="AS37" s="342"/>
      <c r="AT37" s="343"/>
      <c r="AU37" s="343"/>
      <c r="AV37" s="343"/>
      <c r="AW37" s="343"/>
      <c r="AX37" s="348"/>
      <c r="AY37" s="182" t="s">
        <v>428</v>
      </c>
      <c r="AZ37" s="183"/>
      <c r="BA37" s="183"/>
      <c r="BB37" s="183"/>
      <c r="BC37" s="183"/>
      <c r="BD37" s="339"/>
      <c r="BE37" s="339"/>
      <c r="BF37" s="339"/>
      <c r="BG37" s="339"/>
      <c r="BH37" s="339"/>
      <c r="BI37" s="339"/>
      <c r="BJ37" s="339"/>
      <c r="BK37" s="342"/>
      <c r="BL37" s="342"/>
      <c r="BM37" s="342"/>
      <c r="BN37" s="342"/>
      <c r="BO37" s="342"/>
      <c r="BP37" s="342"/>
      <c r="BQ37" s="342"/>
      <c r="BR37" s="342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40"/>
    </row>
    <row r="38" spans="1:141" s="26" customFormat="1" ht="12.75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2"/>
      <c r="AM38" s="342"/>
      <c r="AN38" s="342"/>
      <c r="AO38" s="342"/>
      <c r="AP38" s="342"/>
      <c r="AQ38" s="342"/>
      <c r="AR38" s="342"/>
      <c r="AS38" s="342"/>
      <c r="AT38" s="343"/>
      <c r="AU38" s="343"/>
      <c r="AV38" s="343"/>
      <c r="AW38" s="343"/>
      <c r="AX38" s="348"/>
      <c r="AY38" s="182"/>
      <c r="AZ38" s="183"/>
      <c r="BA38" s="183"/>
      <c r="BB38" s="183"/>
      <c r="BC38" s="183"/>
      <c r="BD38" s="339"/>
      <c r="BE38" s="339"/>
      <c r="BF38" s="339"/>
      <c r="BG38" s="339"/>
      <c r="BH38" s="339"/>
      <c r="BI38" s="339"/>
      <c r="BJ38" s="339"/>
      <c r="BK38" s="342"/>
      <c r="BL38" s="342"/>
      <c r="BM38" s="342"/>
      <c r="BN38" s="342"/>
      <c r="BO38" s="342"/>
      <c r="BP38" s="342"/>
      <c r="BQ38" s="342"/>
      <c r="BR38" s="342"/>
      <c r="BS38" s="343"/>
      <c r="BT38" s="343"/>
      <c r="BU38" s="343"/>
      <c r="BV38" s="343"/>
      <c r="BW38" s="343"/>
      <c r="BX38" s="343"/>
      <c r="BY38" s="343"/>
      <c r="BZ38" s="343"/>
      <c r="CA38" s="343"/>
      <c r="CB38" s="343"/>
      <c r="CC38" s="343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40"/>
    </row>
    <row r="39" spans="1:141" s="26" customFormat="1" ht="15" customHeight="1" x14ac:dyDescent="0.2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2"/>
      <c r="AM39" s="342"/>
      <c r="AN39" s="342"/>
      <c r="AO39" s="342"/>
      <c r="AP39" s="342"/>
      <c r="AQ39" s="342"/>
      <c r="AR39" s="342"/>
      <c r="AS39" s="342"/>
      <c r="AT39" s="343"/>
      <c r="AU39" s="343"/>
      <c r="AV39" s="343"/>
      <c r="AW39" s="343"/>
      <c r="AX39" s="348"/>
      <c r="AY39" s="182"/>
      <c r="AZ39" s="183"/>
      <c r="BA39" s="183"/>
      <c r="BB39" s="183"/>
      <c r="BC39" s="183"/>
      <c r="BD39" s="339"/>
      <c r="BE39" s="339"/>
      <c r="BF39" s="339"/>
      <c r="BG39" s="339"/>
      <c r="BH39" s="339"/>
      <c r="BI39" s="339"/>
      <c r="BJ39" s="339"/>
      <c r="BK39" s="342"/>
      <c r="BL39" s="342"/>
      <c r="BM39" s="342"/>
      <c r="BN39" s="342"/>
      <c r="BO39" s="342"/>
      <c r="BP39" s="342"/>
      <c r="BQ39" s="342"/>
      <c r="BR39" s="342"/>
      <c r="BS39" s="343"/>
      <c r="BT39" s="343"/>
      <c r="BU39" s="343"/>
      <c r="BV39" s="343"/>
      <c r="BW39" s="343"/>
      <c r="BX39" s="343"/>
      <c r="BY39" s="343"/>
      <c r="BZ39" s="343"/>
      <c r="CA39" s="343"/>
      <c r="CB39" s="343"/>
      <c r="CC39" s="343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40"/>
    </row>
    <row r="40" spans="1:141" s="26" customFormat="1" ht="12.75" x14ac:dyDescent="0.2">
      <c r="A40" s="304" t="s">
        <v>539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183" t="s">
        <v>43</v>
      </c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338" t="s">
        <v>43</v>
      </c>
      <c r="AM40" s="338"/>
      <c r="AN40" s="338"/>
      <c r="AO40" s="338"/>
      <c r="AP40" s="338"/>
      <c r="AQ40" s="338"/>
      <c r="AR40" s="338"/>
      <c r="AS40" s="338"/>
      <c r="AT40" s="183" t="s">
        <v>43</v>
      </c>
      <c r="AU40" s="183"/>
      <c r="AV40" s="183"/>
      <c r="AW40" s="183"/>
      <c r="AX40" s="446"/>
      <c r="AY40" s="182" t="s">
        <v>164</v>
      </c>
      <c r="AZ40" s="183"/>
      <c r="BA40" s="183"/>
      <c r="BB40" s="183"/>
      <c r="BC40" s="183"/>
      <c r="BD40" s="339"/>
      <c r="BE40" s="339"/>
      <c r="BF40" s="339"/>
      <c r="BG40" s="339"/>
      <c r="BH40" s="339"/>
      <c r="BI40" s="339"/>
      <c r="BJ40" s="339"/>
      <c r="BK40" s="342"/>
      <c r="BL40" s="342"/>
      <c r="BM40" s="342"/>
      <c r="BN40" s="342"/>
      <c r="BO40" s="342"/>
      <c r="BP40" s="342"/>
      <c r="BQ40" s="342"/>
      <c r="BR40" s="342"/>
      <c r="BS40" s="343"/>
      <c r="BT40" s="343"/>
      <c r="BU40" s="343"/>
      <c r="BV40" s="343"/>
      <c r="BW40" s="343"/>
      <c r="BX40" s="343"/>
      <c r="BY40" s="343"/>
      <c r="BZ40" s="343"/>
      <c r="CA40" s="343"/>
      <c r="CB40" s="343"/>
      <c r="CC40" s="343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40"/>
    </row>
    <row r="41" spans="1:141" s="26" customFormat="1" ht="12.75" x14ac:dyDescent="0.2">
      <c r="A41" s="222" t="s">
        <v>32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338"/>
      <c r="AM41" s="338"/>
      <c r="AN41" s="338"/>
      <c r="AO41" s="338"/>
      <c r="AP41" s="338"/>
      <c r="AQ41" s="338"/>
      <c r="AR41" s="338"/>
      <c r="AS41" s="338"/>
      <c r="AT41" s="183"/>
      <c r="AU41" s="183"/>
      <c r="AV41" s="183"/>
      <c r="AW41" s="183"/>
      <c r="AX41" s="446"/>
      <c r="AY41" s="182"/>
      <c r="AZ41" s="183"/>
      <c r="BA41" s="183"/>
      <c r="BB41" s="183"/>
      <c r="BC41" s="183"/>
      <c r="BD41" s="339"/>
      <c r="BE41" s="339"/>
      <c r="BF41" s="339"/>
      <c r="BG41" s="339"/>
      <c r="BH41" s="339"/>
      <c r="BI41" s="339"/>
      <c r="BJ41" s="339"/>
      <c r="BK41" s="342"/>
      <c r="BL41" s="342"/>
      <c r="BM41" s="342"/>
      <c r="BN41" s="342"/>
      <c r="BO41" s="342"/>
      <c r="BP41" s="342"/>
      <c r="BQ41" s="342"/>
      <c r="BR41" s="342"/>
      <c r="BS41" s="343"/>
      <c r="BT41" s="343"/>
      <c r="BU41" s="343"/>
      <c r="BV41" s="343"/>
      <c r="BW41" s="343"/>
      <c r="BX41" s="343"/>
      <c r="BY41" s="343"/>
      <c r="BZ41" s="343"/>
      <c r="CA41" s="343"/>
      <c r="CB41" s="343"/>
      <c r="CC41" s="343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40"/>
    </row>
    <row r="42" spans="1:141" s="26" customFormat="1" ht="12.75" x14ac:dyDescent="0.2">
      <c r="A42" s="212" t="s">
        <v>139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2"/>
      <c r="AM42" s="342"/>
      <c r="AN42" s="342"/>
      <c r="AO42" s="342"/>
      <c r="AP42" s="342"/>
      <c r="AQ42" s="342"/>
      <c r="AR42" s="342"/>
      <c r="AS42" s="342"/>
      <c r="AT42" s="343"/>
      <c r="AU42" s="343"/>
      <c r="AV42" s="343"/>
      <c r="AW42" s="343"/>
      <c r="AX42" s="348"/>
      <c r="AY42" s="182" t="s">
        <v>429</v>
      </c>
      <c r="AZ42" s="183"/>
      <c r="BA42" s="183"/>
      <c r="BB42" s="183"/>
      <c r="BC42" s="183"/>
      <c r="BD42" s="339"/>
      <c r="BE42" s="339"/>
      <c r="BF42" s="339"/>
      <c r="BG42" s="339"/>
      <c r="BH42" s="339"/>
      <c r="BI42" s="339"/>
      <c r="BJ42" s="339"/>
      <c r="BK42" s="342"/>
      <c r="BL42" s="342"/>
      <c r="BM42" s="342"/>
      <c r="BN42" s="342"/>
      <c r="BO42" s="342"/>
      <c r="BP42" s="342"/>
      <c r="BQ42" s="342"/>
      <c r="BR42" s="342"/>
      <c r="BS42" s="343"/>
      <c r="BT42" s="343"/>
      <c r="BU42" s="343"/>
      <c r="BV42" s="343"/>
      <c r="BW42" s="343"/>
      <c r="BX42" s="343"/>
      <c r="BY42" s="343"/>
      <c r="BZ42" s="343"/>
      <c r="CA42" s="343"/>
      <c r="CB42" s="343"/>
      <c r="CC42" s="343"/>
      <c r="CD42" s="342"/>
      <c r="CE42" s="342"/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26" customFormat="1" ht="12.75" x14ac:dyDescent="0.2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2"/>
      <c r="AM43" s="342"/>
      <c r="AN43" s="342"/>
      <c r="AO43" s="342"/>
      <c r="AP43" s="342"/>
      <c r="AQ43" s="342"/>
      <c r="AR43" s="342"/>
      <c r="AS43" s="342"/>
      <c r="AT43" s="343"/>
      <c r="AU43" s="343"/>
      <c r="AV43" s="343"/>
      <c r="AW43" s="343"/>
      <c r="AX43" s="348"/>
      <c r="AY43" s="182"/>
      <c r="AZ43" s="183"/>
      <c r="BA43" s="183"/>
      <c r="BB43" s="183"/>
      <c r="BC43" s="183"/>
      <c r="BD43" s="339"/>
      <c r="BE43" s="339"/>
      <c r="BF43" s="339"/>
      <c r="BG43" s="339"/>
      <c r="BH43" s="339"/>
      <c r="BI43" s="339"/>
      <c r="BJ43" s="339"/>
      <c r="BK43" s="342"/>
      <c r="BL43" s="342"/>
      <c r="BM43" s="342"/>
      <c r="BN43" s="342"/>
      <c r="BO43" s="342"/>
      <c r="BP43" s="342"/>
      <c r="BQ43" s="342"/>
      <c r="BR43" s="342"/>
      <c r="BS43" s="343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40"/>
    </row>
    <row r="44" spans="1:141" s="26" customFormat="1" ht="15" customHeight="1" x14ac:dyDescent="0.2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2"/>
      <c r="AM44" s="342"/>
      <c r="AN44" s="342"/>
      <c r="AO44" s="342"/>
      <c r="AP44" s="342"/>
      <c r="AQ44" s="342"/>
      <c r="AR44" s="342"/>
      <c r="AS44" s="342"/>
      <c r="AT44" s="343"/>
      <c r="AU44" s="343"/>
      <c r="AV44" s="343"/>
      <c r="AW44" s="343"/>
      <c r="AX44" s="348"/>
      <c r="AY44" s="182"/>
      <c r="AZ44" s="183"/>
      <c r="BA44" s="183"/>
      <c r="BB44" s="183"/>
      <c r="BC44" s="183"/>
      <c r="BD44" s="339"/>
      <c r="BE44" s="339"/>
      <c r="BF44" s="339"/>
      <c r="BG44" s="339"/>
      <c r="BH44" s="339"/>
      <c r="BI44" s="339"/>
      <c r="BJ44" s="339"/>
      <c r="BK44" s="342"/>
      <c r="BL44" s="342"/>
      <c r="BM44" s="342"/>
      <c r="BN44" s="342"/>
      <c r="BO44" s="342"/>
      <c r="BP44" s="342"/>
      <c r="BQ44" s="342"/>
      <c r="BR44" s="342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40"/>
    </row>
    <row r="45" spans="1:141" s="26" customFormat="1" ht="15" customHeight="1" thickBot="1" x14ac:dyDescent="0.2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2"/>
      <c r="AK45" s="682"/>
      <c r="AL45" s="266"/>
      <c r="AM45" s="266"/>
      <c r="AN45" s="266"/>
      <c r="AO45" s="266"/>
      <c r="AP45" s="266"/>
      <c r="AQ45" s="266"/>
      <c r="AR45" s="266"/>
      <c r="AS45" s="266"/>
      <c r="AT45" s="683" t="s">
        <v>42</v>
      </c>
      <c r="AU45" s="683"/>
      <c r="AV45" s="683"/>
      <c r="AW45" s="683"/>
      <c r="AX45" s="683"/>
      <c r="AY45" s="345" t="s">
        <v>46</v>
      </c>
      <c r="AZ45" s="346"/>
      <c r="BA45" s="346"/>
      <c r="BB45" s="346"/>
      <c r="BC45" s="346"/>
      <c r="BD45" s="335"/>
      <c r="BE45" s="335"/>
      <c r="BF45" s="335"/>
      <c r="BG45" s="335"/>
      <c r="BH45" s="335"/>
      <c r="BI45" s="335"/>
      <c r="BJ45" s="335"/>
      <c r="BK45" s="389"/>
      <c r="BL45" s="389"/>
      <c r="BM45" s="389"/>
      <c r="BN45" s="389"/>
      <c r="BO45" s="389"/>
      <c r="BP45" s="389"/>
      <c r="BQ45" s="389"/>
      <c r="BR45" s="389"/>
      <c r="BS45" s="681"/>
      <c r="BT45" s="681"/>
      <c r="BU45" s="681"/>
      <c r="BV45" s="681"/>
      <c r="BW45" s="681"/>
      <c r="BX45" s="681"/>
      <c r="BY45" s="681"/>
      <c r="BZ45" s="681"/>
      <c r="CA45" s="681"/>
      <c r="CB45" s="681"/>
      <c r="CC45" s="681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6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215" t="s">
        <v>540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</row>
    <row r="2" spans="1:141" s="23" customFormat="1" ht="8.25" x14ac:dyDescent="0.15"/>
    <row r="3" spans="1:141" s="26" customFormat="1" ht="12.75" x14ac:dyDescent="0.2">
      <c r="A3" s="355" t="s">
        <v>388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216" t="s">
        <v>387</v>
      </c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213"/>
      <c r="AJ3" s="355" t="s">
        <v>392</v>
      </c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216" t="s">
        <v>22</v>
      </c>
      <c r="AW3" s="355"/>
      <c r="AX3" s="355"/>
      <c r="AY3" s="355"/>
      <c r="AZ3" s="213"/>
      <c r="BA3" s="216" t="s">
        <v>507</v>
      </c>
      <c r="BB3" s="355"/>
      <c r="BC3" s="355"/>
      <c r="BD3" s="355"/>
      <c r="BE3" s="355"/>
      <c r="BF3" s="355"/>
      <c r="BG3" s="213"/>
      <c r="BH3" s="355" t="s">
        <v>509</v>
      </c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216" t="s">
        <v>541</v>
      </c>
      <c r="CB3" s="355"/>
      <c r="CC3" s="355"/>
      <c r="CD3" s="355"/>
      <c r="CE3" s="355"/>
      <c r="CF3" s="355"/>
      <c r="CG3" s="213"/>
      <c r="CH3" s="216" t="s">
        <v>511</v>
      </c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213"/>
      <c r="DF3" s="216" t="s">
        <v>512</v>
      </c>
      <c r="DG3" s="355"/>
      <c r="DH3" s="355"/>
      <c r="DI3" s="355"/>
      <c r="DJ3" s="355"/>
      <c r="DK3" s="355"/>
      <c r="DL3" s="355"/>
      <c r="DM3" s="213"/>
      <c r="DN3" s="355" t="s">
        <v>518</v>
      </c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213"/>
      <c r="ED3" s="355" t="s">
        <v>520</v>
      </c>
      <c r="EE3" s="355"/>
      <c r="EF3" s="355"/>
      <c r="EG3" s="355"/>
      <c r="EH3" s="355"/>
      <c r="EI3" s="355"/>
      <c r="EJ3" s="355"/>
      <c r="EK3" s="355"/>
    </row>
    <row r="4" spans="1:141" s="26" customFormat="1" ht="12.75" x14ac:dyDescent="0.2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230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235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230" t="s">
        <v>25</v>
      </c>
      <c r="AW4" s="353"/>
      <c r="AX4" s="353"/>
      <c r="AY4" s="353"/>
      <c r="AZ4" s="235"/>
      <c r="BA4" s="230" t="s">
        <v>508</v>
      </c>
      <c r="BB4" s="353"/>
      <c r="BC4" s="353"/>
      <c r="BD4" s="353"/>
      <c r="BE4" s="353"/>
      <c r="BF4" s="353"/>
      <c r="BG4" s="235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230" t="s">
        <v>542</v>
      </c>
      <c r="CB4" s="353"/>
      <c r="CC4" s="353"/>
      <c r="CD4" s="353"/>
      <c r="CE4" s="353"/>
      <c r="CF4" s="353"/>
      <c r="CG4" s="235"/>
      <c r="CH4" s="230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235"/>
      <c r="DF4" s="230" t="s">
        <v>513</v>
      </c>
      <c r="DG4" s="353"/>
      <c r="DH4" s="353"/>
      <c r="DI4" s="353"/>
      <c r="DJ4" s="353"/>
      <c r="DK4" s="353"/>
      <c r="DL4" s="353"/>
      <c r="DM4" s="235"/>
      <c r="DN4" s="353" t="s">
        <v>544</v>
      </c>
      <c r="DO4" s="353"/>
      <c r="DP4" s="353"/>
      <c r="DQ4" s="353"/>
      <c r="DR4" s="353"/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235"/>
      <c r="ED4" s="353" t="s">
        <v>521</v>
      </c>
      <c r="EE4" s="353"/>
      <c r="EF4" s="353"/>
      <c r="EG4" s="353"/>
      <c r="EH4" s="353"/>
      <c r="EI4" s="353"/>
      <c r="EJ4" s="353"/>
      <c r="EK4" s="353"/>
    </row>
    <row r="5" spans="1:141" s="26" customFormat="1" ht="12.75" x14ac:dyDescent="0.2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230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235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230"/>
      <c r="AW5" s="353"/>
      <c r="AX5" s="353"/>
      <c r="AY5" s="353"/>
      <c r="AZ5" s="235"/>
      <c r="BA5" s="230" t="s">
        <v>502</v>
      </c>
      <c r="BB5" s="353"/>
      <c r="BC5" s="353"/>
      <c r="BD5" s="353"/>
      <c r="BE5" s="353"/>
      <c r="BF5" s="353"/>
      <c r="BG5" s="235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230" t="s">
        <v>543</v>
      </c>
      <c r="CB5" s="353"/>
      <c r="CC5" s="353"/>
      <c r="CD5" s="353"/>
      <c r="CE5" s="353"/>
      <c r="CF5" s="353"/>
      <c r="CG5" s="235"/>
      <c r="CH5" s="23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231"/>
      <c r="DF5" s="230" t="s">
        <v>514</v>
      </c>
      <c r="DG5" s="353"/>
      <c r="DH5" s="353"/>
      <c r="DI5" s="353"/>
      <c r="DJ5" s="353"/>
      <c r="DK5" s="353"/>
      <c r="DL5" s="353"/>
      <c r="DM5" s="235"/>
      <c r="DN5" s="353" t="s">
        <v>502</v>
      </c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235"/>
      <c r="ED5" s="353" t="s">
        <v>522</v>
      </c>
      <c r="EE5" s="353"/>
      <c r="EF5" s="353"/>
      <c r="EG5" s="353"/>
      <c r="EH5" s="353"/>
      <c r="EI5" s="353"/>
      <c r="EJ5" s="353"/>
      <c r="EK5" s="353"/>
    </row>
    <row r="6" spans="1:141" s="26" customFormat="1" ht="12.75" x14ac:dyDescent="0.2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30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235"/>
      <c r="AJ6" s="216" t="s">
        <v>471</v>
      </c>
      <c r="AK6" s="355"/>
      <c r="AL6" s="355"/>
      <c r="AM6" s="355"/>
      <c r="AN6" s="355"/>
      <c r="AO6" s="355"/>
      <c r="AP6" s="213"/>
      <c r="AQ6" s="216" t="s">
        <v>458</v>
      </c>
      <c r="AR6" s="355"/>
      <c r="AS6" s="355"/>
      <c r="AT6" s="355"/>
      <c r="AU6" s="213"/>
      <c r="AV6" s="230"/>
      <c r="AW6" s="353"/>
      <c r="AX6" s="353"/>
      <c r="AY6" s="353"/>
      <c r="AZ6" s="235"/>
      <c r="BA6" s="230"/>
      <c r="BB6" s="353"/>
      <c r="BC6" s="353"/>
      <c r="BD6" s="353"/>
      <c r="BE6" s="353"/>
      <c r="BF6" s="353"/>
      <c r="BG6" s="235"/>
      <c r="BH6" s="216" t="s">
        <v>471</v>
      </c>
      <c r="BI6" s="355"/>
      <c r="BJ6" s="355"/>
      <c r="BK6" s="355"/>
      <c r="BL6" s="355"/>
      <c r="BM6" s="355"/>
      <c r="BN6" s="355"/>
      <c r="BO6" s="213"/>
      <c r="BP6" s="216" t="s">
        <v>9</v>
      </c>
      <c r="BQ6" s="355"/>
      <c r="BR6" s="355"/>
      <c r="BS6" s="355"/>
      <c r="BT6" s="355"/>
      <c r="BU6" s="213"/>
      <c r="BV6" s="216" t="s">
        <v>458</v>
      </c>
      <c r="BW6" s="355"/>
      <c r="BX6" s="355"/>
      <c r="BY6" s="355"/>
      <c r="BZ6" s="355"/>
      <c r="CA6" s="230" t="s">
        <v>527</v>
      </c>
      <c r="CB6" s="353"/>
      <c r="CC6" s="353"/>
      <c r="CD6" s="353"/>
      <c r="CE6" s="353"/>
      <c r="CF6" s="353"/>
      <c r="CG6" s="235"/>
      <c r="CH6" s="355" t="s">
        <v>528</v>
      </c>
      <c r="CI6" s="355"/>
      <c r="CJ6" s="355"/>
      <c r="CK6" s="355"/>
      <c r="CL6" s="355"/>
      <c r="CM6" s="355"/>
      <c r="CN6" s="355"/>
      <c r="CO6" s="213"/>
      <c r="CP6" s="216" t="s">
        <v>531</v>
      </c>
      <c r="CQ6" s="355"/>
      <c r="CR6" s="355"/>
      <c r="CS6" s="355"/>
      <c r="CT6" s="355"/>
      <c r="CU6" s="355"/>
      <c r="CV6" s="355"/>
      <c r="CW6" s="213"/>
      <c r="CX6" s="216" t="s">
        <v>547</v>
      </c>
      <c r="CY6" s="355"/>
      <c r="CZ6" s="355"/>
      <c r="DA6" s="355"/>
      <c r="DB6" s="355"/>
      <c r="DC6" s="355"/>
      <c r="DD6" s="355"/>
      <c r="DE6" s="213"/>
      <c r="DF6" s="230" t="s">
        <v>545</v>
      </c>
      <c r="DG6" s="353"/>
      <c r="DH6" s="353"/>
      <c r="DI6" s="353"/>
      <c r="DJ6" s="353"/>
      <c r="DK6" s="353"/>
      <c r="DL6" s="353"/>
      <c r="DM6" s="235"/>
      <c r="DN6" s="216" t="s">
        <v>532</v>
      </c>
      <c r="DO6" s="355"/>
      <c r="DP6" s="355"/>
      <c r="DQ6" s="355"/>
      <c r="DR6" s="355"/>
      <c r="DS6" s="355"/>
      <c r="DT6" s="355"/>
      <c r="DU6" s="213"/>
      <c r="DV6" s="216" t="s">
        <v>532</v>
      </c>
      <c r="DW6" s="355"/>
      <c r="DX6" s="355"/>
      <c r="DY6" s="355"/>
      <c r="DZ6" s="355"/>
      <c r="EA6" s="355"/>
      <c r="EB6" s="355"/>
      <c r="EC6" s="213"/>
      <c r="ED6" s="353" t="s">
        <v>398</v>
      </c>
      <c r="EE6" s="353"/>
      <c r="EF6" s="353"/>
      <c r="EG6" s="353"/>
      <c r="EH6" s="353"/>
      <c r="EI6" s="353"/>
      <c r="EJ6" s="353"/>
      <c r="EK6" s="353"/>
    </row>
    <row r="7" spans="1:141" s="26" customFormat="1" ht="12.75" x14ac:dyDescent="0.2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230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235"/>
      <c r="AJ7" s="230" t="s">
        <v>472</v>
      </c>
      <c r="AK7" s="353"/>
      <c r="AL7" s="353"/>
      <c r="AM7" s="353"/>
      <c r="AN7" s="353"/>
      <c r="AO7" s="353"/>
      <c r="AP7" s="235"/>
      <c r="AQ7" s="230" t="s">
        <v>523</v>
      </c>
      <c r="AR7" s="353"/>
      <c r="AS7" s="353"/>
      <c r="AT7" s="353"/>
      <c r="AU7" s="235"/>
      <c r="AV7" s="230"/>
      <c r="AW7" s="353"/>
      <c r="AX7" s="353"/>
      <c r="AY7" s="353"/>
      <c r="AZ7" s="235"/>
      <c r="BA7" s="230"/>
      <c r="BB7" s="353"/>
      <c r="BC7" s="353"/>
      <c r="BD7" s="353"/>
      <c r="BE7" s="353"/>
      <c r="BF7" s="353"/>
      <c r="BG7" s="235"/>
      <c r="BH7" s="230" t="s">
        <v>472</v>
      </c>
      <c r="BI7" s="353"/>
      <c r="BJ7" s="353"/>
      <c r="BK7" s="353"/>
      <c r="BL7" s="353"/>
      <c r="BM7" s="353"/>
      <c r="BN7" s="353"/>
      <c r="BO7" s="235"/>
      <c r="BP7" s="230"/>
      <c r="BQ7" s="353"/>
      <c r="BR7" s="353"/>
      <c r="BS7" s="353"/>
      <c r="BT7" s="353"/>
      <c r="BU7" s="235"/>
      <c r="BV7" s="230" t="s">
        <v>523</v>
      </c>
      <c r="BW7" s="353"/>
      <c r="BX7" s="353"/>
      <c r="BY7" s="353"/>
      <c r="BZ7" s="353"/>
      <c r="CA7" s="230" t="s">
        <v>1160</v>
      </c>
      <c r="CB7" s="353"/>
      <c r="CC7" s="353"/>
      <c r="CD7" s="353"/>
      <c r="CE7" s="353"/>
      <c r="CF7" s="353"/>
      <c r="CG7" s="235"/>
      <c r="CH7" s="353" t="s">
        <v>529</v>
      </c>
      <c r="CI7" s="353"/>
      <c r="CJ7" s="353"/>
      <c r="CK7" s="353"/>
      <c r="CL7" s="353"/>
      <c r="CM7" s="353"/>
      <c r="CN7" s="353"/>
      <c r="CO7" s="235"/>
      <c r="CP7" s="230" t="s">
        <v>884</v>
      </c>
      <c r="CQ7" s="353"/>
      <c r="CR7" s="353"/>
      <c r="CS7" s="353"/>
      <c r="CT7" s="353"/>
      <c r="CU7" s="353"/>
      <c r="CV7" s="353"/>
      <c r="CW7" s="235"/>
      <c r="CX7" s="230" t="s">
        <v>548</v>
      </c>
      <c r="CY7" s="353"/>
      <c r="CZ7" s="353"/>
      <c r="DA7" s="353"/>
      <c r="DB7" s="353"/>
      <c r="DC7" s="353"/>
      <c r="DD7" s="353"/>
      <c r="DE7" s="235"/>
      <c r="DF7" s="230" t="s">
        <v>546</v>
      </c>
      <c r="DG7" s="353"/>
      <c r="DH7" s="353"/>
      <c r="DI7" s="353"/>
      <c r="DJ7" s="353"/>
      <c r="DK7" s="353"/>
      <c r="DL7" s="353"/>
      <c r="DM7" s="235"/>
      <c r="DN7" s="230" t="s">
        <v>533</v>
      </c>
      <c r="DO7" s="353"/>
      <c r="DP7" s="353"/>
      <c r="DQ7" s="353"/>
      <c r="DR7" s="353"/>
      <c r="DS7" s="353"/>
      <c r="DT7" s="353"/>
      <c r="DU7" s="235"/>
      <c r="DV7" s="230" t="s">
        <v>536</v>
      </c>
      <c r="DW7" s="353"/>
      <c r="DX7" s="353"/>
      <c r="DY7" s="353"/>
      <c r="DZ7" s="353"/>
      <c r="EA7" s="353"/>
      <c r="EB7" s="353"/>
      <c r="EC7" s="235"/>
      <c r="ED7" s="353"/>
      <c r="EE7" s="353"/>
      <c r="EF7" s="353"/>
      <c r="EG7" s="353"/>
      <c r="EH7" s="353"/>
      <c r="EI7" s="353"/>
      <c r="EJ7" s="353"/>
      <c r="EK7" s="353"/>
    </row>
    <row r="8" spans="1:141" s="26" customFormat="1" ht="12.75" x14ac:dyDescent="0.2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230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235"/>
      <c r="AJ8" s="230"/>
      <c r="AK8" s="353"/>
      <c r="AL8" s="353"/>
      <c r="AM8" s="353"/>
      <c r="AN8" s="353"/>
      <c r="AO8" s="353"/>
      <c r="AP8" s="235"/>
      <c r="AQ8" s="230" t="s">
        <v>31</v>
      </c>
      <c r="AR8" s="353"/>
      <c r="AS8" s="353"/>
      <c r="AT8" s="353"/>
      <c r="AU8" s="235"/>
      <c r="AV8" s="230"/>
      <c r="AW8" s="353"/>
      <c r="AX8" s="353"/>
      <c r="AY8" s="353"/>
      <c r="AZ8" s="235"/>
      <c r="BA8" s="230"/>
      <c r="BB8" s="353"/>
      <c r="BC8" s="353"/>
      <c r="BD8" s="353"/>
      <c r="BE8" s="353"/>
      <c r="BF8" s="353"/>
      <c r="BG8" s="235"/>
      <c r="BH8" s="230"/>
      <c r="BI8" s="353"/>
      <c r="BJ8" s="353"/>
      <c r="BK8" s="353"/>
      <c r="BL8" s="353"/>
      <c r="BM8" s="353"/>
      <c r="BN8" s="353"/>
      <c r="BO8" s="235"/>
      <c r="BP8" s="230"/>
      <c r="BQ8" s="353"/>
      <c r="BR8" s="353"/>
      <c r="BS8" s="353"/>
      <c r="BT8" s="353"/>
      <c r="BU8" s="235"/>
      <c r="BV8" s="230" t="s">
        <v>524</v>
      </c>
      <c r="BW8" s="353"/>
      <c r="BX8" s="353"/>
      <c r="BY8" s="353"/>
      <c r="BZ8" s="353"/>
      <c r="CA8" s="230"/>
      <c r="CB8" s="353"/>
      <c r="CC8" s="353"/>
      <c r="CD8" s="353"/>
      <c r="CE8" s="353"/>
      <c r="CF8" s="353"/>
      <c r="CG8" s="235"/>
      <c r="CH8" s="353" t="s">
        <v>884</v>
      </c>
      <c r="CI8" s="353"/>
      <c r="CJ8" s="353"/>
      <c r="CK8" s="353"/>
      <c r="CL8" s="353"/>
      <c r="CM8" s="353"/>
      <c r="CN8" s="353"/>
      <c r="CO8" s="235"/>
      <c r="CP8" s="230"/>
      <c r="CQ8" s="353"/>
      <c r="CR8" s="353"/>
      <c r="CS8" s="353"/>
      <c r="CT8" s="353"/>
      <c r="CU8" s="353"/>
      <c r="CV8" s="353"/>
      <c r="CW8" s="235"/>
      <c r="CX8" s="230"/>
      <c r="CY8" s="353"/>
      <c r="CZ8" s="353"/>
      <c r="DA8" s="353"/>
      <c r="DB8" s="353"/>
      <c r="DC8" s="353"/>
      <c r="DD8" s="353"/>
      <c r="DE8" s="235"/>
      <c r="DF8" s="230" t="s">
        <v>502</v>
      </c>
      <c r="DG8" s="353"/>
      <c r="DH8" s="353"/>
      <c r="DI8" s="353"/>
      <c r="DJ8" s="353"/>
      <c r="DK8" s="353"/>
      <c r="DL8" s="353"/>
      <c r="DM8" s="235"/>
      <c r="DN8" s="230" t="s">
        <v>534</v>
      </c>
      <c r="DO8" s="353"/>
      <c r="DP8" s="353"/>
      <c r="DQ8" s="353"/>
      <c r="DR8" s="353"/>
      <c r="DS8" s="353"/>
      <c r="DT8" s="353"/>
      <c r="DU8" s="235"/>
      <c r="DV8" s="230" t="s">
        <v>313</v>
      </c>
      <c r="DW8" s="353"/>
      <c r="DX8" s="353"/>
      <c r="DY8" s="353"/>
      <c r="DZ8" s="353"/>
      <c r="EA8" s="353"/>
      <c r="EB8" s="353"/>
      <c r="EC8" s="235"/>
      <c r="ED8" s="353"/>
      <c r="EE8" s="353"/>
      <c r="EF8" s="353"/>
      <c r="EG8" s="353"/>
      <c r="EH8" s="353"/>
      <c r="EI8" s="353"/>
      <c r="EJ8" s="353"/>
      <c r="EK8" s="353"/>
    </row>
    <row r="9" spans="1:141" s="26" customFormat="1" ht="12.75" customHeight="1" x14ac:dyDescent="0.2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23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231"/>
      <c r="AJ9" s="234"/>
      <c r="AK9" s="354"/>
      <c r="AL9" s="354"/>
      <c r="AM9" s="354"/>
      <c r="AN9" s="354"/>
      <c r="AO9" s="354"/>
      <c r="AP9" s="231"/>
      <c r="AQ9" s="234"/>
      <c r="AR9" s="354"/>
      <c r="AS9" s="354"/>
      <c r="AT9" s="354"/>
      <c r="AU9" s="231"/>
      <c r="AV9" s="234"/>
      <c r="AW9" s="354"/>
      <c r="AX9" s="354"/>
      <c r="AY9" s="354"/>
      <c r="AZ9" s="231"/>
      <c r="BA9" s="234"/>
      <c r="BB9" s="354"/>
      <c r="BC9" s="354"/>
      <c r="BD9" s="354"/>
      <c r="BE9" s="354"/>
      <c r="BF9" s="354"/>
      <c r="BG9" s="231"/>
      <c r="BH9" s="234"/>
      <c r="BI9" s="354"/>
      <c r="BJ9" s="354"/>
      <c r="BK9" s="354"/>
      <c r="BL9" s="354"/>
      <c r="BM9" s="354"/>
      <c r="BN9" s="354"/>
      <c r="BO9" s="231"/>
      <c r="BP9" s="234"/>
      <c r="BQ9" s="354"/>
      <c r="BR9" s="354"/>
      <c r="BS9" s="354"/>
      <c r="BT9" s="354"/>
      <c r="BU9" s="231"/>
      <c r="BV9" s="234"/>
      <c r="BW9" s="354"/>
      <c r="BX9" s="354"/>
      <c r="BY9" s="354"/>
      <c r="BZ9" s="354"/>
      <c r="CA9" s="234"/>
      <c r="CB9" s="354"/>
      <c r="CC9" s="354"/>
      <c r="CD9" s="354"/>
      <c r="CE9" s="354"/>
      <c r="CF9" s="354"/>
      <c r="CG9" s="231"/>
      <c r="CH9" s="354"/>
      <c r="CI9" s="354"/>
      <c r="CJ9" s="354"/>
      <c r="CK9" s="354"/>
      <c r="CL9" s="354"/>
      <c r="CM9" s="354"/>
      <c r="CN9" s="354"/>
      <c r="CO9" s="231"/>
      <c r="CP9" s="234"/>
      <c r="CQ9" s="354"/>
      <c r="CR9" s="354"/>
      <c r="CS9" s="354"/>
      <c r="CT9" s="354"/>
      <c r="CU9" s="354"/>
      <c r="CV9" s="354"/>
      <c r="CW9" s="231"/>
      <c r="CX9" s="234"/>
      <c r="CY9" s="354"/>
      <c r="CZ9" s="354"/>
      <c r="DA9" s="354"/>
      <c r="DB9" s="354"/>
      <c r="DC9" s="354"/>
      <c r="DD9" s="354"/>
      <c r="DE9" s="231"/>
      <c r="DF9" s="234" t="s">
        <v>517</v>
      </c>
      <c r="DG9" s="354"/>
      <c r="DH9" s="354"/>
      <c r="DI9" s="354"/>
      <c r="DJ9" s="354"/>
      <c r="DK9" s="354"/>
      <c r="DL9" s="354"/>
      <c r="DM9" s="231"/>
      <c r="DN9" s="394" t="s">
        <v>535</v>
      </c>
      <c r="DO9" s="179"/>
      <c r="DP9" s="179"/>
      <c r="DQ9" s="179"/>
      <c r="DR9" s="179"/>
      <c r="DS9" s="179"/>
      <c r="DT9" s="179"/>
      <c r="DU9" s="395"/>
      <c r="DV9" s="394" t="s">
        <v>537</v>
      </c>
      <c r="DW9" s="179"/>
      <c r="DX9" s="179"/>
      <c r="DY9" s="179"/>
      <c r="DZ9" s="179"/>
      <c r="EA9" s="179"/>
      <c r="EB9" s="179"/>
      <c r="EC9" s="395"/>
      <c r="ED9" s="354"/>
      <c r="EE9" s="354"/>
      <c r="EF9" s="354"/>
      <c r="EG9" s="354"/>
      <c r="EH9" s="354"/>
      <c r="EI9" s="354"/>
      <c r="EJ9" s="354"/>
      <c r="EK9" s="354"/>
    </row>
    <row r="10" spans="1:141" s="26" customFormat="1" ht="13.5" thickBot="1" x14ac:dyDescent="0.25">
      <c r="A10" s="243">
        <v>1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14">
        <v>2</v>
      </c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>
        <v>4</v>
      </c>
      <c r="AK10" s="214"/>
      <c r="AL10" s="214"/>
      <c r="AM10" s="214"/>
      <c r="AN10" s="214"/>
      <c r="AO10" s="214"/>
      <c r="AP10" s="214"/>
      <c r="AQ10" s="214">
        <v>5</v>
      </c>
      <c r="AR10" s="214"/>
      <c r="AS10" s="214"/>
      <c r="AT10" s="214"/>
      <c r="AU10" s="214"/>
      <c r="AV10" s="214">
        <v>6</v>
      </c>
      <c r="AW10" s="214"/>
      <c r="AX10" s="214"/>
      <c r="AY10" s="214"/>
      <c r="AZ10" s="214"/>
      <c r="BA10" s="214">
        <v>7</v>
      </c>
      <c r="BB10" s="214"/>
      <c r="BC10" s="214"/>
      <c r="BD10" s="214"/>
      <c r="BE10" s="214"/>
      <c r="BF10" s="214"/>
      <c r="BG10" s="214"/>
      <c r="BH10" s="214">
        <v>8</v>
      </c>
      <c r="BI10" s="214"/>
      <c r="BJ10" s="214"/>
      <c r="BK10" s="214"/>
      <c r="BL10" s="214"/>
      <c r="BM10" s="214"/>
      <c r="BN10" s="214"/>
      <c r="BO10" s="214"/>
      <c r="BP10" s="214">
        <v>9</v>
      </c>
      <c r="BQ10" s="214"/>
      <c r="BR10" s="214"/>
      <c r="BS10" s="214"/>
      <c r="BT10" s="214"/>
      <c r="BU10" s="214"/>
      <c r="BV10" s="214">
        <v>10</v>
      </c>
      <c r="BW10" s="214"/>
      <c r="BX10" s="214"/>
      <c r="BY10" s="214"/>
      <c r="BZ10" s="214"/>
      <c r="CA10" s="218">
        <v>11</v>
      </c>
      <c r="CB10" s="218"/>
      <c r="CC10" s="218"/>
      <c r="CD10" s="218"/>
      <c r="CE10" s="218"/>
      <c r="CF10" s="218"/>
      <c r="CG10" s="218"/>
      <c r="CH10" s="214">
        <v>12</v>
      </c>
      <c r="CI10" s="214"/>
      <c r="CJ10" s="214"/>
      <c r="CK10" s="214"/>
      <c r="CL10" s="214"/>
      <c r="CM10" s="214"/>
      <c r="CN10" s="214"/>
      <c r="CO10" s="214"/>
      <c r="CP10" s="214">
        <v>13</v>
      </c>
      <c r="CQ10" s="214"/>
      <c r="CR10" s="214"/>
      <c r="CS10" s="214"/>
      <c r="CT10" s="214"/>
      <c r="CU10" s="214"/>
      <c r="CV10" s="214"/>
      <c r="CW10" s="214"/>
      <c r="CX10" s="214">
        <v>14</v>
      </c>
      <c r="CY10" s="214"/>
      <c r="CZ10" s="214"/>
      <c r="DA10" s="214"/>
      <c r="DB10" s="214"/>
      <c r="DC10" s="214"/>
      <c r="DD10" s="214"/>
      <c r="DE10" s="214"/>
      <c r="DF10" s="214">
        <v>15</v>
      </c>
      <c r="DG10" s="214"/>
      <c r="DH10" s="214"/>
      <c r="DI10" s="214"/>
      <c r="DJ10" s="214"/>
      <c r="DK10" s="214"/>
      <c r="DL10" s="214"/>
      <c r="DM10" s="214"/>
      <c r="DN10" s="214">
        <v>16</v>
      </c>
      <c r="DO10" s="214"/>
      <c r="DP10" s="214"/>
      <c r="DQ10" s="214"/>
      <c r="DR10" s="214"/>
      <c r="DS10" s="214"/>
      <c r="DT10" s="214"/>
      <c r="DU10" s="214"/>
      <c r="DV10" s="214">
        <v>17</v>
      </c>
      <c r="DW10" s="214"/>
      <c r="DX10" s="214"/>
      <c r="DY10" s="214"/>
      <c r="DZ10" s="214"/>
      <c r="EA10" s="214"/>
      <c r="EB10" s="214"/>
      <c r="EC10" s="214"/>
      <c r="ED10" s="214">
        <v>18</v>
      </c>
      <c r="EE10" s="214"/>
      <c r="EF10" s="214"/>
      <c r="EG10" s="214"/>
      <c r="EH10" s="214"/>
      <c r="EI10" s="214"/>
      <c r="EJ10" s="214"/>
      <c r="EK10" s="216"/>
    </row>
    <row r="11" spans="1:141" s="26" customFormat="1" ht="15" customHeight="1" x14ac:dyDescent="0.2">
      <c r="A11" s="310" t="s">
        <v>417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183" t="s">
        <v>43</v>
      </c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338" t="s">
        <v>43</v>
      </c>
      <c r="AK11" s="338"/>
      <c r="AL11" s="338"/>
      <c r="AM11" s="338"/>
      <c r="AN11" s="338"/>
      <c r="AO11" s="338"/>
      <c r="AP11" s="338"/>
      <c r="AQ11" s="183" t="s">
        <v>43</v>
      </c>
      <c r="AR11" s="183"/>
      <c r="AS11" s="183"/>
      <c r="AT11" s="183"/>
      <c r="AU11" s="446"/>
      <c r="AV11" s="206" t="s">
        <v>44</v>
      </c>
      <c r="AW11" s="207"/>
      <c r="AX11" s="207"/>
      <c r="AY11" s="207"/>
      <c r="AZ11" s="207"/>
      <c r="BA11" s="349"/>
      <c r="BB11" s="349"/>
      <c r="BC11" s="349"/>
      <c r="BD11" s="349"/>
      <c r="BE11" s="349"/>
      <c r="BF11" s="349"/>
      <c r="BG11" s="349"/>
      <c r="BH11" s="351"/>
      <c r="BI11" s="351"/>
      <c r="BJ11" s="351"/>
      <c r="BK11" s="351"/>
      <c r="BL11" s="351"/>
      <c r="BM11" s="351"/>
      <c r="BN11" s="351"/>
      <c r="BO11" s="351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49"/>
      <c r="CB11" s="349"/>
      <c r="CC11" s="349"/>
      <c r="CD11" s="349"/>
      <c r="CE11" s="349"/>
      <c r="CF11" s="349"/>
      <c r="CG11" s="349"/>
      <c r="CH11" s="351"/>
      <c r="CI11" s="351"/>
      <c r="CJ11" s="351"/>
      <c r="CK11" s="351"/>
      <c r="CL11" s="351"/>
      <c r="CM11" s="351"/>
      <c r="CN11" s="351"/>
      <c r="CO11" s="351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50"/>
    </row>
    <row r="12" spans="1:141" s="26" customFormat="1" ht="12.75" x14ac:dyDescent="0.2">
      <c r="A12" s="212" t="s">
        <v>139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2"/>
      <c r="AK12" s="342"/>
      <c r="AL12" s="342"/>
      <c r="AM12" s="342"/>
      <c r="AN12" s="342"/>
      <c r="AO12" s="342"/>
      <c r="AP12" s="342"/>
      <c r="AQ12" s="343"/>
      <c r="AR12" s="343"/>
      <c r="AS12" s="343"/>
      <c r="AT12" s="343"/>
      <c r="AU12" s="348"/>
      <c r="AV12" s="182" t="s">
        <v>425</v>
      </c>
      <c r="AW12" s="183"/>
      <c r="AX12" s="183"/>
      <c r="AY12" s="183"/>
      <c r="AZ12" s="183"/>
      <c r="BA12" s="339"/>
      <c r="BB12" s="339"/>
      <c r="BC12" s="339"/>
      <c r="BD12" s="339"/>
      <c r="BE12" s="339"/>
      <c r="BF12" s="339"/>
      <c r="BG12" s="339"/>
      <c r="BH12" s="342"/>
      <c r="BI12" s="342"/>
      <c r="BJ12" s="342"/>
      <c r="BK12" s="342"/>
      <c r="BL12" s="342"/>
      <c r="BM12" s="342"/>
      <c r="BN12" s="342"/>
      <c r="BO12" s="342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39"/>
      <c r="CB12" s="339"/>
      <c r="CC12" s="339"/>
      <c r="CD12" s="339"/>
      <c r="CE12" s="339"/>
      <c r="CF12" s="339"/>
      <c r="CG12" s="339"/>
      <c r="CH12" s="342"/>
      <c r="CI12" s="342"/>
      <c r="CJ12" s="342"/>
      <c r="CK12" s="342"/>
      <c r="CL12" s="342"/>
      <c r="CM12" s="342"/>
      <c r="CN12" s="342"/>
      <c r="CO12" s="342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40"/>
    </row>
    <row r="13" spans="1:141" s="26" customFormat="1" ht="12.75" x14ac:dyDescent="0.2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2"/>
      <c r="AK13" s="342"/>
      <c r="AL13" s="342"/>
      <c r="AM13" s="342"/>
      <c r="AN13" s="342"/>
      <c r="AO13" s="342"/>
      <c r="AP13" s="342"/>
      <c r="AQ13" s="343"/>
      <c r="AR13" s="343"/>
      <c r="AS13" s="343"/>
      <c r="AT13" s="343"/>
      <c r="AU13" s="348"/>
      <c r="AV13" s="182"/>
      <c r="AW13" s="183"/>
      <c r="AX13" s="183"/>
      <c r="AY13" s="183"/>
      <c r="AZ13" s="183"/>
      <c r="BA13" s="339"/>
      <c r="BB13" s="339"/>
      <c r="BC13" s="339"/>
      <c r="BD13" s="339"/>
      <c r="BE13" s="339"/>
      <c r="BF13" s="339"/>
      <c r="BG13" s="339"/>
      <c r="BH13" s="342"/>
      <c r="BI13" s="342"/>
      <c r="BJ13" s="342"/>
      <c r="BK13" s="342"/>
      <c r="BL13" s="342"/>
      <c r="BM13" s="342"/>
      <c r="BN13" s="342"/>
      <c r="BO13" s="342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39"/>
      <c r="CB13" s="339"/>
      <c r="CC13" s="339"/>
      <c r="CD13" s="339"/>
      <c r="CE13" s="339"/>
      <c r="CF13" s="339"/>
      <c r="CG13" s="339"/>
      <c r="CH13" s="342"/>
      <c r="CI13" s="342"/>
      <c r="CJ13" s="342"/>
      <c r="CK13" s="342"/>
      <c r="CL13" s="342"/>
      <c r="CM13" s="342"/>
      <c r="CN13" s="342"/>
      <c r="CO13" s="342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40"/>
    </row>
    <row r="14" spans="1:141" s="26" customFormat="1" ht="15" customHeight="1" x14ac:dyDescent="0.2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2"/>
      <c r="AK14" s="342"/>
      <c r="AL14" s="342"/>
      <c r="AM14" s="342"/>
      <c r="AN14" s="342"/>
      <c r="AO14" s="342"/>
      <c r="AP14" s="342"/>
      <c r="AQ14" s="343"/>
      <c r="AR14" s="343"/>
      <c r="AS14" s="343"/>
      <c r="AT14" s="343"/>
      <c r="AU14" s="348"/>
      <c r="AV14" s="182"/>
      <c r="AW14" s="183"/>
      <c r="AX14" s="183"/>
      <c r="AY14" s="183"/>
      <c r="AZ14" s="183"/>
      <c r="BA14" s="339"/>
      <c r="BB14" s="339"/>
      <c r="BC14" s="339"/>
      <c r="BD14" s="339"/>
      <c r="BE14" s="339"/>
      <c r="BF14" s="339"/>
      <c r="BG14" s="339"/>
      <c r="BH14" s="342"/>
      <c r="BI14" s="342"/>
      <c r="BJ14" s="342"/>
      <c r="BK14" s="342"/>
      <c r="BL14" s="342"/>
      <c r="BM14" s="342"/>
      <c r="BN14" s="342"/>
      <c r="BO14" s="342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39"/>
      <c r="CB14" s="339"/>
      <c r="CC14" s="339"/>
      <c r="CD14" s="339"/>
      <c r="CE14" s="339"/>
      <c r="CF14" s="339"/>
      <c r="CG14" s="339"/>
      <c r="CH14" s="342"/>
      <c r="CI14" s="342"/>
      <c r="CJ14" s="342"/>
      <c r="CK14" s="342"/>
      <c r="CL14" s="342"/>
      <c r="CM14" s="342"/>
      <c r="CN14" s="342"/>
      <c r="CO14" s="342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40"/>
    </row>
    <row r="15" spans="1:141" s="26" customFormat="1" ht="15" customHeight="1" x14ac:dyDescent="0.2">
      <c r="A15" s="310" t="s">
        <v>418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183" t="s">
        <v>43</v>
      </c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338" t="s">
        <v>43</v>
      </c>
      <c r="AK15" s="338"/>
      <c r="AL15" s="338"/>
      <c r="AM15" s="338"/>
      <c r="AN15" s="338"/>
      <c r="AO15" s="338"/>
      <c r="AP15" s="338"/>
      <c r="AQ15" s="183" t="s">
        <v>43</v>
      </c>
      <c r="AR15" s="183"/>
      <c r="AS15" s="183"/>
      <c r="AT15" s="183"/>
      <c r="AU15" s="446"/>
      <c r="AV15" s="182" t="s">
        <v>45</v>
      </c>
      <c r="AW15" s="183"/>
      <c r="AX15" s="183"/>
      <c r="AY15" s="183"/>
      <c r="AZ15" s="183"/>
      <c r="BA15" s="339"/>
      <c r="BB15" s="339"/>
      <c r="BC15" s="339"/>
      <c r="BD15" s="339"/>
      <c r="BE15" s="339"/>
      <c r="BF15" s="339"/>
      <c r="BG15" s="339"/>
      <c r="BH15" s="342"/>
      <c r="BI15" s="342"/>
      <c r="BJ15" s="342"/>
      <c r="BK15" s="342"/>
      <c r="BL15" s="342"/>
      <c r="BM15" s="342"/>
      <c r="BN15" s="342"/>
      <c r="BO15" s="342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39"/>
      <c r="CB15" s="339"/>
      <c r="CC15" s="339"/>
      <c r="CD15" s="339"/>
      <c r="CE15" s="339"/>
      <c r="CF15" s="339"/>
      <c r="CG15" s="339"/>
      <c r="CH15" s="342"/>
      <c r="CI15" s="342"/>
      <c r="CJ15" s="342"/>
      <c r="CK15" s="342"/>
      <c r="CL15" s="342"/>
      <c r="CM15" s="342"/>
      <c r="CN15" s="342"/>
      <c r="CO15" s="342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40"/>
    </row>
    <row r="16" spans="1:141" s="26" customFormat="1" ht="12.75" x14ac:dyDescent="0.2">
      <c r="A16" s="212" t="s">
        <v>139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2"/>
      <c r="AK16" s="342"/>
      <c r="AL16" s="342"/>
      <c r="AM16" s="342"/>
      <c r="AN16" s="342"/>
      <c r="AO16" s="342"/>
      <c r="AP16" s="342"/>
      <c r="AQ16" s="343"/>
      <c r="AR16" s="343"/>
      <c r="AS16" s="343"/>
      <c r="AT16" s="343"/>
      <c r="AU16" s="348"/>
      <c r="AV16" s="182" t="s">
        <v>426</v>
      </c>
      <c r="AW16" s="183"/>
      <c r="AX16" s="183"/>
      <c r="AY16" s="183"/>
      <c r="AZ16" s="183"/>
      <c r="BA16" s="339"/>
      <c r="BB16" s="339"/>
      <c r="BC16" s="339"/>
      <c r="BD16" s="339"/>
      <c r="BE16" s="339"/>
      <c r="BF16" s="339"/>
      <c r="BG16" s="339"/>
      <c r="BH16" s="342"/>
      <c r="BI16" s="342"/>
      <c r="BJ16" s="342"/>
      <c r="BK16" s="342"/>
      <c r="BL16" s="342"/>
      <c r="BM16" s="342"/>
      <c r="BN16" s="342"/>
      <c r="BO16" s="342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39"/>
      <c r="CB16" s="339"/>
      <c r="CC16" s="339"/>
      <c r="CD16" s="339"/>
      <c r="CE16" s="339"/>
      <c r="CF16" s="339"/>
      <c r="CG16" s="339"/>
      <c r="CH16" s="342"/>
      <c r="CI16" s="342"/>
      <c r="CJ16" s="342"/>
      <c r="CK16" s="342"/>
      <c r="CL16" s="342"/>
      <c r="CM16" s="342"/>
      <c r="CN16" s="342"/>
      <c r="CO16" s="342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40"/>
    </row>
    <row r="17" spans="1:141" s="26" customFormat="1" ht="12.75" x14ac:dyDescent="0.2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2"/>
      <c r="AK17" s="342"/>
      <c r="AL17" s="342"/>
      <c r="AM17" s="342"/>
      <c r="AN17" s="342"/>
      <c r="AO17" s="342"/>
      <c r="AP17" s="342"/>
      <c r="AQ17" s="343"/>
      <c r="AR17" s="343"/>
      <c r="AS17" s="343"/>
      <c r="AT17" s="343"/>
      <c r="AU17" s="348"/>
      <c r="AV17" s="182"/>
      <c r="AW17" s="183"/>
      <c r="AX17" s="183"/>
      <c r="AY17" s="183"/>
      <c r="AZ17" s="183"/>
      <c r="BA17" s="339"/>
      <c r="BB17" s="339"/>
      <c r="BC17" s="339"/>
      <c r="BD17" s="339"/>
      <c r="BE17" s="339"/>
      <c r="BF17" s="339"/>
      <c r="BG17" s="339"/>
      <c r="BH17" s="342"/>
      <c r="BI17" s="342"/>
      <c r="BJ17" s="342"/>
      <c r="BK17" s="342"/>
      <c r="BL17" s="342"/>
      <c r="BM17" s="342"/>
      <c r="BN17" s="342"/>
      <c r="BO17" s="342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39"/>
      <c r="CB17" s="339"/>
      <c r="CC17" s="339"/>
      <c r="CD17" s="339"/>
      <c r="CE17" s="339"/>
      <c r="CF17" s="339"/>
      <c r="CG17" s="339"/>
      <c r="CH17" s="342"/>
      <c r="CI17" s="342"/>
      <c r="CJ17" s="342"/>
      <c r="CK17" s="342"/>
      <c r="CL17" s="342"/>
      <c r="CM17" s="342"/>
      <c r="CN17" s="342"/>
      <c r="CO17" s="342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40"/>
    </row>
    <row r="18" spans="1:141" s="26" customFormat="1" ht="15" customHeight="1" x14ac:dyDescent="0.2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2"/>
      <c r="AK18" s="342"/>
      <c r="AL18" s="342"/>
      <c r="AM18" s="342"/>
      <c r="AN18" s="342"/>
      <c r="AO18" s="342"/>
      <c r="AP18" s="342"/>
      <c r="AQ18" s="343"/>
      <c r="AR18" s="343"/>
      <c r="AS18" s="343"/>
      <c r="AT18" s="343"/>
      <c r="AU18" s="348"/>
      <c r="AV18" s="182"/>
      <c r="AW18" s="183"/>
      <c r="AX18" s="183"/>
      <c r="AY18" s="183"/>
      <c r="AZ18" s="183"/>
      <c r="BA18" s="339"/>
      <c r="BB18" s="339"/>
      <c r="BC18" s="339"/>
      <c r="BD18" s="339"/>
      <c r="BE18" s="339"/>
      <c r="BF18" s="339"/>
      <c r="BG18" s="339"/>
      <c r="BH18" s="342"/>
      <c r="BI18" s="342"/>
      <c r="BJ18" s="342"/>
      <c r="BK18" s="342"/>
      <c r="BL18" s="342"/>
      <c r="BM18" s="342"/>
      <c r="BN18" s="342"/>
      <c r="BO18" s="342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39"/>
      <c r="CB18" s="339"/>
      <c r="CC18" s="339"/>
      <c r="CD18" s="339"/>
      <c r="CE18" s="339"/>
      <c r="CF18" s="339"/>
      <c r="CG18" s="339"/>
      <c r="CH18" s="342"/>
      <c r="CI18" s="342"/>
      <c r="CJ18" s="342"/>
      <c r="CK18" s="342"/>
      <c r="CL18" s="342"/>
      <c r="CM18" s="342"/>
      <c r="CN18" s="342"/>
      <c r="CO18" s="342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40"/>
    </row>
    <row r="19" spans="1:141" s="26" customFormat="1" ht="12.75" x14ac:dyDescent="0.2">
      <c r="A19" s="304" t="s">
        <v>419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183" t="s">
        <v>43</v>
      </c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338" t="s">
        <v>43</v>
      </c>
      <c r="AK19" s="338"/>
      <c r="AL19" s="338"/>
      <c r="AM19" s="338"/>
      <c r="AN19" s="338"/>
      <c r="AO19" s="338"/>
      <c r="AP19" s="338"/>
      <c r="AQ19" s="183" t="s">
        <v>43</v>
      </c>
      <c r="AR19" s="183"/>
      <c r="AS19" s="183"/>
      <c r="AT19" s="183"/>
      <c r="AU19" s="446"/>
      <c r="AV19" s="182" t="s">
        <v>174</v>
      </c>
      <c r="AW19" s="183"/>
      <c r="AX19" s="183"/>
      <c r="AY19" s="183"/>
      <c r="AZ19" s="183"/>
      <c r="BA19" s="339"/>
      <c r="BB19" s="339"/>
      <c r="BC19" s="339"/>
      <c r="BD19" s="339"/>
      <c r="BE19" s="339"/>
      <c r="BF19" s="339"/>
      <c r="BG19" s="339"/>
      <c r="BH19" s="342"/>
      <c r="BI19" s="342"/>
      <c r="BJ19" s="342"/>
      <c r="BK19" s="342"/>
      <c r="BL19" s="342"/>
      <c r="BM19" s="342"/>
      <c r="BN19" s="342"/>
      <c r="BO19" s="342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39"/>
      <c r="CB19" s="339"/>
      <c r="CC19" s="339"/>
      <c r="CD19" s="339"/>
      <c r="CE19" s="339"/>
      <c r="CF19" s="339"/>
      <c r="CG19" s="339"/>
      <c r="CH19" s="342"/>
      <c r="CI19" s="342"/>
      <c r="CJ19" s="342"/>
      <c r="CK19" s="342"/>
      <c r="CL19" s="342"/>
      <c r="CM19" s="342"/>
      <c r="CN19" s="342"/>
      <c r="CO19" s="342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40"/>
    </row>
    <row r="20" spans="1:141" s="26" customFormat="1" ht="12.75" x14ac:dyDescent="0.2">
      <c r="A20" s="222" t="s">
        <v>420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338"/>
      <c r="AK20" s="338"/>
      <c r="AL20" s="338"/>
      <c r="AM20" s="338"/>
      <c r="AN20" s="338"/>
      <c r="AO20" s="338"/>
      <c r="AP20" s="338"/>
      <c r="AQ20" s="183"/>
      <c r="AR20" s="183"/>
      <c r="AS20" s="183"/>
      <c r="AT20" s="183"/>
      <c r="AU20" s="446"/>
      <c r="AV20" s="182"/>
      <c r="AW20" s="183"/>
      <c r="AX20" s="183"/>
      <c r="AY20" s="183"/>
      <c r="AZ20" s="183"/>
      <c r="BA20" s="339"/>
      <c r="BB20" s="339"/>
      <c r="BC20" s="339"/>
      <c r="BD20" s="339"/>
      <c r="BE20" s="339"/>
      <c r="BF20" s="339"/>
      <c r="BG20" s="339"/>
      <c r="BH20" s="342"/>
      <c r="BI20" s="342"/>
      <c r="BJ20" s="342"/>
      <c r="BK20" s="342"/>
      <c r="BL20" s="342"/>
      <c r="BM20" s="342"/>
      <c r="BN20" s="342"/>
      <c r="BO20" s="342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39"/>
      <c r="CB20" s="339"/>
      <c r="CC20" s="339"/>
      <c r="CD20" s="339"/>
      <c r="CE20" s="339"/>
      <c r="CF20" s="339"/>
      <c r="CG20" s="339"/>
      <c r="CH20" s="342"/>
      <c r="CI20" s="342"/>
      <c r="CJ20" s="342"/>
      <c r="CK20" s="342"/>
      <c r="CL20" s="342"/>
      <c r="CM20" s="342"/>
      <c r="CN20" s="342"/>
      <c r="CO20" s="342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40"/>
    </row>
    <row r="21" spans="1:141" s="26" customFormat="1" ht="12.75" x14ac:dyDescent="0.2">
      <c r="A21" s="212" t="s">
        <v>139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2"/>
      <c r="AK21" s="342"/>
      <c r="AL21" s="342"/>
      <c r="AM21" s="342"/>
      <c r="AN21" s="342"/>
      <c r="AO21" s="342"/>
      <c r="AP21" s="342"/>
      <c r="AQ21" s="343"/>
      <c r="AR21" s="343"/>
      <c r="AS21" s="343"/>
      <c r="AT21" s="343"/>
      <c r="AU21" s="348"/>
      <c r="AV21" s="182" t="s">
        <v>427</v>
      </c>
      <c r="AW21" s="183"/>
      <c r="AX21" s="183"/>
      <c r="AY21" s="183"/>
      <c r="AZ21" s="183"/>
      <c r="BA21" s="339"/>
      <c r="BB21" s="339"/>
      <c r="BC21" s="339"/>
      <c r="BD21" s="339"/>
      <c r="BE21" s="339"/>
      <c r="BF21" s="339"/>
      <c r="BG21" s="339"/>
      <c r="BH21" s="342"/>
      <c r="BI21" s="342"/>
      <c r="BJ21" s="342"/>
      <c r="BK21" s="342"/>
      <c r="BL21" s="342"/>
      <c r="BM21" s="342"/>
      <c r="BN21" s="342"/>
      <c r="BO21" s="342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39"/>
      <c r="CB21" s="339"/>
      <c r="CC21" s="339"/>
      <c r="CD21" s="339"/>
      <c r="CE21" s="339"/>
      <c r="CF21" s="339"/>
      <c r="CG21" s="339"/>
      <c r="CH21" s="342"/>
      <c r="CI21" s="342"/>
      <c r="CJ21" s="342"/>
      <c r="CK21" s="342"/>
      <c r="CL21" s="342"/>
      <c r="CM21" s="342"/>
      <c r="CN21" s="342"/>
      <c r="CO21" s="342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40"/>
    </row>
    <row r="22" spans="1:141" s="26" customFormat="1" ht="12.75" x14ac:dyDescent="0.2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2"/>
      <c r="AK22" s="342"/>
      <c r="AL22" s="342"/>
      <c r="AM22" s="342"/>
      <c r="AN22" s="342"/>
      <c r="AO22" s="342"/>
      <c r="AP22" s="342"/>
      <c r="AQ22" s="343"/>
      <c r="AR22" s="343"/>
      <c r="AS22" s="343"/>
      <c r="AT22" s="343"/>
      <c r="AU22" s="348"/>
      <c r="AV22" s="182"/>
      <c r="AW22" s="183"/>
      <c r="AX22" s="183"/>
      <c r="AY22" s="183"/>
      <c r="AZ22" s="183"/>
      <c r="BA22" s="339"/>
      <c r="BB22" s="339"/>
      <c r="BC22" s="339"/>
      <c r="BD22" s="339"/>
      <c r="BE22" s="339"/>
      <c r="BF22" s="339"/>
      <c r="BG22" s="339"/>
      <c r="BH22" s="342"/>
      <c r="BI22" s="342"/>
      <c r="BJ22" s="342"/>
      <c r="BK22" s="342"/>
      <c r="BL22" s="342"/>
      <c r="BM22" s="342"/>
      <c r="BN22" s="342"/>
      <c r="BO22" s="342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39"/>
      <c r="CB22" s="339"/>
      <c r="CC22" s="339"/>
      <c r="CD22" s="339"/>
      <c r="CE22" s="339"/>
      <c r="CF22" s="339"/>
      <c r="CG22" s="339"/>
      <c r="CH22" s="342"/>
      <c r="CI22" s="342"/>
      <c r="CJ22" s="342"/>
      <c r="CK22" s="342"/>
      <c r="CL22" s="342"/>
      <c r="CM22" s="342"/>
      <c r="CN22" s="342"/>
      <c r="CO22" s="342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40"/>
    </row>
    <row r="23" spans="1:141" s="26" customFormat="1" ht="15" customHeight="1" x14ac:dyDescent="0.2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2"/>
      <c r="AK23" s="342"/>
      <c r="AL23" s="342"/>
      <c r="AM23" s="342"/>
      <c r="AN23" s="342"/>
      <c r="AO23" s="342"/>
      <c r="AP23" s="342"/>
      <c r="AQ23" s="343"/>
      <c r="AR23" s="343"/>
      <c r="AS23" s="343"/>
      <c r="AT23" s="343"/>
      <c r="AU23" s="348"/>
      <c r="AV23" s="182"/>
      <c r="AW23" s="183"/>
      <c r="AX23" s="183"/>
      <c r="AY23" s="183"/>
      <c r="AZ23" s="183"/>
      <c r="BA23" s="339"/>
      <c r="BB23" s="339"/>
      <c r="BC23" s="339"/>
      <c r="BD23" s="339"/>
      <c r="BE23" s="339"/>
      <c r="BF23" s="339"/>
      <c r="BG23" s="339"/>
      <c r="BH23" s="342"/>
      <c r="BI23" s="342"/>
      <c r="BJ23" s="342"/>
      <c r="BK23" s="342"/>
      <c r="BL23" s="342"/>
      <c r="BM23" s="342"/>
      <c r="BN23" s="342"/>
      <c r="BO23" s="342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39"/>
      <c r="CB23" s="339"/>
      <c r="CC23" s="339"/>
      <c r="CD23" s="339"/>
      <c r="CE23" s="339"/>
      <c r="CF23" s="339"/>
      <c r="CG23" s="339"/>
      <c r="CH23" s="342"/>
      <c r="CI23" s="342"/>
      <c r="CJ23" s="342"/>
      <c r="CK23" s="342"/>
      <c r="CL23" s="342"/>
      <c r="CM23" s="342"/>
      <c r="CN23" s="342"/>
      <c r="CO23" s="342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26" customFormat="1" ht="12.75" x14ac:dyDescent="0.2">
      <c r="A24" s="304" t="s">
        <v>421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183" t="s">
        <v>43</v>
      </c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338" t="s">
        <v>43</v>
      </c>
      <c r="AK24" s="338"/>
      <c r="AL24" s="338"/>
      <c r="AM24" s="338"/>
      <c r="AN24" s="338"/>
      <c r="AO24" s="338"/>
      <c r="AP24" s="338"/>
      <c r="AQ24" s="183" t="s">
        <v>43</v>
      </c>
      <c r="AR24" s="183"/>
      <c r="AS24" s="183"/>
      <c r="AT24" s="183"/>
      <c r="AU24" s="446"/>
      <c r="AV24" s="182" t="s">
        <v>166</v>
      </c>
      <c r="AW24" s="183"/>
      <c r="AX24" s="183"/>
      <c r="AY24" s="183"/>
      <c r="AZ24" s="183"/>
      <c r="BA24" s="339"/>
      <c r="BB24" s="339"/>
      <c r="BC24" s="339"/>
      <c r="BD24" s="339"/>
      <c r="BE24" s="339"/>
      <c r="BF24" s="339"/>
      <c r="BG24" s="339"/>
      <c r="BH24" s="342"/>
      <c r="BI24" s="342"/>
      <c r="BJ24" s="342"/>
      <c r="BK24" s="342"/>
      <c r="BL24" s="342"/>
      <c r="BM24" s="342"/>
      <c r="BN24" s="342"/>
      <c r="BO24" s="342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39"/>
      <c r="CB24" s="339"/>
      <c r="CC24" s="339"/>
      <c r="CD24" s="339"/>
      <c r="CE24" s="339"/>
      <c r="CF24" s="339"/>
      <c r="CG24" s="339"/>
      <c r="CH24" s="342"/>
      <c r="CI24" s="342"/>
      <c r="CJ24" s="342"/>
      <c r="CK24" s="342"/>
      <c r="CL24" s="342"/>
      <c r="CM24" s="342"/>
      <c r="CN24" s="342"/>
      <c r="CO24" s="342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26" customFormat="1" ht="12.75" x14ac:dyDescent="0.2">
      <c r="A25" s="222" t="s">
        <v>422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338"/>
      <c r="AK25" s="338"/>
      <c r="AL25" s="338"/>
      <c r="AM25" s="338"/>
      <c r="AN25" s="338"/>
      <c r="AO25" s="338"/>
      <c r="AP25" s="338"/>
      <c r="AQ25" s="183"/>
      <c r="AR25" s="183"/>
      <c r="AS25" s="183"/>
      <c r="AT25" s="183"/>
      <c r="AU25" s="446"/>
      <c r="AV25" s="182"/>
      <c r="AW25" s="183"/>
      <c r="AX25" s="183"/>
      <c r="AY25" s="183"/>
      <c r="AZ25" s="183"/>
      <c r="BA25" s="339"/>
      <c r="BB25" s="339"/>
      <c r="BC25" s="339"/>
      <c r="BD25" s="339"/>
      <c r="BE25" s="339"/>
      <c r="BF25" s="339"/>
      <c r="BG25" s="339"/>
      <c r="BH25" s="342"/>
      <c r="BI25" s="342"/>
      <c r="BJ25" s="342"/>
      <c r="BK25" s="342"/>
      <c r="BL25" s="342"/>
      <c r="BM25" s="342"/>
      <c r="BN25" s="342"/>
      <c r="BO25" s="342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39"/>
      <c r="CB25" s="339"/>
      <c r="CC25" s="339"/>
      <c r="CD25" s="339"/>
      <c r="CE25" s="339"/>
      <c r="CF25" s="339"/>
      <c r="CG25" s="339"/>
      <c r="CH25" s="342"/>
      <c r="CI25" s="342"/>
      <c r="CJ25" s="342"/>
      <c r="CK25" s="342"/>
      <c r="CL25" s="342"/>
      <c r="CM25" s="342"/>
      <c r="CN25" s="342"/>
      <c r="CO25" s="342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26" customFormat="1" ht="12.75" x14ac:dyDescent="0.2">
      <c r="A26" s="212" t="s">
        <v>139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2"/>
      <c r="AK26" s="342"/>
      <c r="AL26" s="342"/>
      <c r="AM26" s="342"/>
      <c r="AN26" s="342"/>
      <c r="AO26" s="342"/>
      <c r="AP26" s="342"/>
      <c r="AQ26" s="343"/>
      <c r="AR26" s="343"/>
      <c r="AS26" s="343"/>
      <c r="AT26" s="343"/>
      <c r="AU26" s="348"/>
      <c r="AV26" s="182" t="s">
        <v>428</v>
      </c>
      <c r="AW26" s="183"/>
      <c r="AX26" s="183"/>
      <c r="AY26" s="183"/>
      <c r="AZ26" s="183"/>
      <c r="BA26" s="339"/>
      <c r="BB26" s="339"/>
      <c r="BC26" s="339"/>
      <c r="BD26" s="339"/>
      <c r="BE26" s="339"/>
      <c r="BF26" s="339"/>
      <c r="BG26" s="339"/>
      <c r="BH26" s="342"/>
      <c r="BI26" s="342"/>
      <c r="BJ26" s="342"/>
      <c r="BK26" s="342"/>
      <c r="BL26" s="342"/>
      <c r="BM26" s="342"/>
      <c r="BN26" s="342"/>
      <c r="BO26" s="342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39"/>
      <c r="CB26" s="339"/>
      <c r="CC26" s="339"/>
      <c r="CD26" s="339"/>
      <c r="CE26" s="339"/>
      <c r="CF26" s="339"/>
      <c r="CG26" s="339"/>
      <c r="CH26" s="342"/>
      <c r="CI26" s="342"/>
      <c r="CJ26" s="342"/>
      <c r="CK26" s="342"/>
      <c r="CL26" s="342"/>
      <c r="CM26" s="342"/>
      <c r="CN26" s="342"/>
      <c r="CO26" s="342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26" customFormat="1" ht="12.75" x14ac:dyDescent="0.2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2"/>
      <c r="AK27" s="342"/>
      <c r="AL27" s="342"/>
      <c r="AM27" s="342"/>
      <c r="AN27" s="342"/>
      <c r="AO27" s="342"/>
      <c r="AP27" s="342"/>
      <c r="AQ27" s="343"/>
      <c r="AR27" s="343"/>
      <c r="AS27" s="343"/>
      <c r="AT27" s="343"/>
      <c r="AU27" s="348"/>
      <c r="AV27" s="182"/>
      <c r="AW27" s="183"/>
      <c r="AX27" s="183"/>
      <c r="AY27" s="183"/>
      <c r="AZ27" s="183"/>
      <c r="BA27" s="339"/>
      <c r="BB27" s="339"/>
      <c r="BC27" s="339"/>
      <c r="BD27" s="339"/>
      <c r="BE27" s="339"/>
      <c r="BF27" s="339"/>
      <c r="BG27" s="339"/>
      <c r="BH27" s="342"/>
      <c r="BI27" s="342"/>
      <c r="BJ27" s="342"/>
      <c r="BK27" s="342"/>
      <c r="BL27" s="342"/>
      <c r="BM27" s="342"/>
      <c r="BN27" s="342"/>
      <c r="BO27" s="342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39"/>
      <c r="CB27" s="339"/>
      <c r="CC27" s="339"/>
      <c r="CD27" s="339"/>
      <c r="CE27" s="339"/>
      <c r="CF27" s="339"/>
      <c r="CG27" s="339"/>
      <c r="CH27" s="342"/>
      <c r="CI27" s="342"/>
      <c r="CJ27" s="342"/>
      <c r="CK27" s="342"/>
      <c r="CL27" s="342"/>
      <c r="CM27" s="342"/>
      <c r="CN27" s="342"/>
      <c r="CO27" s="342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40"/>
    </row>
    <row r="28" spans="1:141" s="26" customFormat="1" ht="15" customHeight="1" x14ac:dyDescent="0.2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2"/>
      <c r="AK28" s="342"/>
      <c r="AL28" s="342"/>
      <c r="AM28" s="342"/>
      <c r="AN28" s="342"/>
      <c r="AO28" s="342"/>
      <c r="AP28" s="342"/>
      <c r="AQ28" s="343"/>
      <c r="AR28" s="343"/>
      <c r="AS28" s="343"/>
      <c r="AT28" s="343"/>
      <c r="AU28" s="348"/>
      <c r="AV28" s="182"/>
      <c r="AW28" s="183"/>
      <c r="AX28" s="183"/>
      <c r="AY28" s="183"/>
      <c r="AZ28" s="183"/>
      <c r="BA28" s="339"/>
      <c r="BB28" s="339"/>
      <c r="BC28" s="339"/>
      <c r="BD28" s="339"/>
      <c r="BE28" s="339"/>
      <c r="BF28" s="339"/>
      <c r="BG28" s="339"/>
      <c r="BH28" s="342"/>
      <c r="BI28" s="342"/>
      <c r="BJ28" s="342"/>
      <c r="BK28" s="342"/>
      <c r="BL28" s="342"/>
      <c r="BM28" s="342"/>
      <c r="BN28" s="342"/>
      <c r="BO28" s="342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39"/>
      <c r="CB28" s="339"/>
      <c r="CC28" s="339"/>
      <c r="CD28" s="339"/>
      <c r="CE28" s="339"/>
      <c r="CF28" s="339"/>
      <c r="CG28" s="339"/>
      <c r="CH28" s="342"/>
      <c r="CI28" s="342"/>
      <c r="CJ28" s="342"/>
      <c r="CK28" s="342"/>
      <c r="CL28" s="342"/>
      <c r="CM28" s="342"/>
      <c r="CN28" s="342"/>
      <c r="CO28" s="342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40"/>
    </row>
    <row r="29" spans="1:141" s="26" customFormat="1" ht="12.75" x14ac:dyDescent="0.2">
      <c r="A29" s="304" t="s">
        <v>539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183" t="s">
        <v>43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338" t="s">
        <v>43</v>
      </c>
      <c r="AK29" s="338"/>
      <c r="AL29" s="338"/>
      <c r="AM29" s="338"/>
      <c r="AN29" s="338"/>
      <c r="AO29" s="338"/>
      <c r="AP29" s="338"/>
      <c r="AQ29" s="183" t="s">
        <v>43</v>
      </c>
      <c r="AR29" s="183"/>
      <c r="AS29" s="183"/>
      <c r="AT29" s="183"/>
      <c r="AU29" s="446"/>
      <c r="AV29" s="182" t="s">
        <v>164</v>
      </c>
      <c r="AW29" s="183"/>
      <c r="AX29" s="183"/>
      <c r="AY29" s="183"/>
      <c r="AZ29" s="183"/>
      <c r="BA29" s="339"/>
      <c r="BB29" s="339"/>
      <c r="BC29" s="339"/>
      <c r="BD29" s="339"/>
      <c r="BE29" s="339"/>
      <c r="BF29" s="339"/>
      <c r="BG29" s="339"/>
      <c r="BH29" s="342"/>
      <c r="BI29" s="342"/>
      <c r="BJ29" s="342"/>
      <c r="BK29" s="342"/>
      <c r="BL29" s="342"/>
      <c r="BM29" s="342"/>
      <c r="BN29" s="342"/>
      <c r="BO29" s="342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39"/>
      <c r="CB29" s="339"/>
      <c r="CC29" s="339"/>
      <c r="CD29" s="339"/>
      <c r="CE29" s="339"/>
      <c r="CF29" s="339"/>
      <c r="CG29" s="339"/>
      <c r="CH29" s="342"/>
      <c r="CI29" s="342"/>
      <c r="CJ29" s="342"/>
      <c r="CK29" s="342"/>
      <c r="CL29" s="342"/>
      <c r="CM29" s="342"/>
      <c r="CN29" s="342"/>
      <c r="CO29" s="342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40"/>
    </row>
    <row r="30" spans="1:141" s="26" customFormat="1" ht="12.75" x14ac:dyDescent="0.2">
      <c r="A30" s="222" t="s">
        <v>32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338"/>
      <c r="AK30" s="338"/>
      <c r="AL30" s="338"/>
      <c r="AM30" s="338"/>
      <c r="AN30" s="338"/>
      <c r="AO30" s="338"/>
      <c r="AP30" s="338"/>
      <c r="AQ30" s="183"/>
      <c r="AR30" s="183"/>
      <c r="AS30" s="183"/>
      <c r="AT30" s="183"/>
      <c r="AU30" s="446"/>
      <c r="AV30" s="182"/>
      <c r="AW30" s="183"/>
      <c r="AX30" s="183"/>
      <c r="AY30" s="183"/>
      <c r="AZ30" s="183"/>
      <c r="BA30" s="339"/>
      <c r="BB30" s="339"/>
      <c r="BC30" s="339"/>
      <c r="BD30" s="339"/>
      <c r="BE30" s="339"/>
      <c r="BF30" s="339"/>
      <c r="BG30" s="339"/>
      <c r="BH30" s="342"/>
      <c r="BI30" s="342"/>
      <c r="BJ30" s="342"/>
      <c r="BK30" s="342"/>
      <c r="BL30" s="342"/>
      <c r="BM30" s="342"/>
      <c r="BN30" s="342"/>
      <c r="BO30" s="342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39"/>
      <c r="CB30" s="339"/>
      <c r="CC30" s="339"/>
      <c r="CD30" s="339"/>
      <c r="CE30" s="339"/>
      <c r="CF30" s="339"/>
      <c r="CG30" s="339"/>
      <c r="CH30" s="342"/>
      <c r="CI30" s="342"/>
      <c r="CJ30" s="342"/>
      <c r="CK30" s="342"/>
      <c r="CL30" s="342"/>
      <c r="CM30" s="342"/>
      <c r="CN30" s="342"/>
      <c r="CO30" s="342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40"/>
    </row>
    <row r="31" spans="1:141" s="26" customFormat="1" ht="12.75" x14ac:dyDescent="0.2">
      <c r="A31" s="212" t="s">
        <v>139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2"/>
      <c r="AK31" s="342"/>
      <c r="AL31" s="342"/>
      <c r="AM31" s="342"/>
      <c r="AN31" s="342"/>
      <c r="AO31" s="342"/>
      <c r="AP31" s="342"/>
      <c r="AQ31" s="343"/>
      <c r="AR31" s="343"/>
      <c r="AS31" s="343"/>
      <c r="AT31" s="343"/>
      <c r="AU31" s="348"/>
      <c r="AV31" s="182" t="s">
        <v>429</v>
      </c>
      <c r="AW31" s="183"/>
      <c r="AX31" s="183"/>
      <c r="AY31" s="183"/>
      <c r="AZ31" s="183"/>
      <c r="BA31" s="339"/>
      <c r="BB31" s="339"/>
      <c r="BC31" s="339"/>
      <c r="BD31" s="339"/>
      <c r="BE31" s="339"/>
      <c r="BF31" s="339"/>
      <c r="BG31" s="339"/>
      <c r="BH31" s="342"/>
      <c r="BI31" s="342"/>
      <c r="BJ31" s="342"/>
      <c r="BK31" s="342"/>
      <c r="BL31" s="342"/>
      <c r="BM31" s="342"/>
      <c r="BN31" s="342"/>
      <c r="BO31" s="342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39"/>
      <c r="CB31" s="339"/>
      <c r="CC31" s="339"/>
      <c r="CD31" s="339"/>
      <c r="CE31" s="339"/>
      <c r="CF31" s="339"/>
      <c r="CG31" s="339"/>
      <c r="CH31" s="342"/>
      <c r="CI31" s="342"/>
      <c r="CJ31" s="342"/>
      <c r="CK31" s="342"/>
      <c r="CL31" s="342"/>
      <c r="CM31" s="342"/>
      <c r="CN31" s="342"/>
      <c r="CO31" s="342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40"/>
    </row>
    <row r="32" spans="1:141" s="26" customFormat="1" ht="12.75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2"/>
      <c r="AK32" s="342"/>
      <c r="AL32" s="342"/>
      <c r="AM32" s="342"/>
      <c r="AN32" s="342"/>
      <c r="AO32" s="342"/>
      <c r="AP32" s="342"/>
      <c r="AQ32" s="343"/>
      <c r="AR32" s="343"/>
      <c r="AS32" s="343"/>
      <c r="AT32" s="343"/>
      <c r="AU32" s="348"/>
      <c r="AV32" s="182"/>
      <c r="AW32" s="183"/>
      <c r="AX32" s="183"/>
      <c r="AY32" s="183"/>
      <c r="AZ32" s="183"/>
      <c r="BA32" s="339"/>
      <c r="BB32" s="339"/>
      <c r="BC32" s="339"/>
      <c r="BD32" s="339"/>
      <c r="BE32" s="339"/>
      <c r="BF32" s="339"/>
      <c r="BG32" s="339"/>
      <c r="BH32" s="342"/>
      <c r="BI32" s="342"/>
      <c r="BJ32" s="342"/>
      <c r="BK32" s="342"/>
      <c r="BL32" s="342"/>
      <c r="BM32" s="342"/>
      <c r="BN32" s="342"/>
      <c r="BO32" s="342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39"/>
      <c r="CB32" s="339"/>
      <c r="CC32" s="339"/>
      <c r="CD32" s="339"/>
      <c r="CE32" s="339"/>
      <c r="CF32" s="339"/>
      <c r="CG32" s="339"/>
      <c r="CH32" s="342"/>
      <c r="CI32" s="342"/>
      <c r="CJ32" s="342"/>
      <c r="CK32" s="342"/>
      <c r="CL32" s="342"/>
      <c r="CM32" s="342"/>
      <c r="CN32" s="342"/>
      <c r="CO32" s="342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40"/>
    </row>
    <row r="33" spans="1:141" s="26" customFormat="1" ht="15" customHeight="1" x14ac:dyDescent="0.2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2"/>
      <c r="AK33" s="342"/>
      <c r="AL33" s="342"/>
      <c r="AM33" s="342"/>
      <c r="AN33" s="342"/>
      <c r="AO33" s="342"/>
      <c r="AP33" s="342"/>
      <c r="AQ33" s="343"/>
      <c r="AR33" s="343"/>
      <c r="AS33" s="343"/>
      <c r="AT33" s="343"/>
      <c r="AU33" s="348"/>
      <c r="AV33" s="182"/>
      <c r="AW33" s="183"/>
      <c r="AX33" s="183"/>
      <c r="AY33" s="183"/>
      <c r="AZ33" s="183"/>
      <c r="BA33" s="339"/>
      <c r="BB33" s="339"/>
      <c r="BC33" s="339"/>
      <c r="BD33" s="339"/>
      <c r="BE33" s="339"/>
      <c r="BF33" s="339"/>
      <c r="BG33" s="339"/>
      <c r="BH33" s="342"/>
      <c r="BI33" s="342"/>
      <c r="BJ33" s="342"/>
      <c r="BK33" s="342"/>
      <c r="BL33" s="342"/>
      <c r="BM33" s="342"/>
      <c r="BN33" s="342"/>
      <c r="BO33" s="342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39"/>
      <c r="CB33" s="339"/>
      <c r="CC33" s="339"/>
      <c r="CD33" s="339"/>
      <c r="CE33" s="339"/>
      <c r="CF33" s="339"/>
      <c r="CG33" s="339"/>
      <c r="CH33" s="342"/>
      <c r="CI33" s="342"/>
      <c r="CJ33" s="342"/>
      <c r="CK33" s="342"/>
      <c r="CL33" s="342"/>
      <c r="CM33" s="342"/>
      <c r="CN33" s="342"/>
      <c r="CO33" s="342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40"/>
    </row>
    <row r="34" spans="1:141" s="26" customFormat="1" ht="15" customHeight="1" thickBot="1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682"/>
      <c r="W34" s="682"/>
      <c r="X34" s="682"/>
      <c r="Y34" s="682"/>
      <c r="Z34" s="682"/>
      <c r="AA34" s="682"/>
      <c r="AB34" s="682"/>
      <c r="AC34" s="682"/>
      <c r="AD34" s="682"/>
      <c r="AE34" s="682"/>
      <c r="AF34" s="682"/>
      <c r="AG34" s="682"/>
      <c r="AH34" s="682"/>
      <c r="AI34" s="682"/>
      <c r="AJ34" s="266"/>
      <c r="AK34" s="266"/>
      <c r="AL34" s="266"/>
      <c r="AM34" s="266"/>
      <c r="AN34" s="266"/>
      <c r="AO34" s="266"/>
      <c r="AP34" s="266"/>
      <c r="AQ34" s="683" t="s">
        <v>42</v>
      </c>
      <c r="AR34" s="683"/>
      <c r="AS34" s="683"/>
      <c r="AT34" s="683"/>
      <c r="AU34" s="683"/>
      <c r="AV34" s="345" t="s">
        <v>46</v>
      </c>
      <c r="AW34" s="346"/>
      <c r="AX34" s="346"/>
      <c r="AY34" s="346"/>
      <c r="AZ34" s="346"/>
      <c r="BA34" s="335"/>
      <c r="BB34" s="335"/>
      <c r="BC34" s="335"/>
      <c r="BD34" s="335"/>
      <c r="BE34" s="335"/>
      <c r="BF34" s="335"/>
      <c r="BG34" s="335"/>
      <c r="BH34" s="389"/>
      <c r="BI34" s="389"/>
      <c r="BJ34" s="389"/>
      <c r="BK34" s="389"/>
      <c r="BL34" s="389"/>
      <c r="BM34" s="389"/>
      <c r="BN34" s="389"/>
      <c r="BO34" s="389"/>
      <c r="BP34" s="681"/>
      <c r="BQ34" s="681"/>
      <c r="BR34" s="681"/>
      <c r="BS34" s="681"/>
      <c r="BT34" s="681"/>
      <c r="BU34" s="681"/>
      <c r="BV34" s="681"/>
      <c r="BW34" s="681"/>
      <c r="BX34" s="681"/>
      <c r="BY34" s="681"/>
      <c r="BZ34" s="681"/>
      <c r="CA34" s="335"/>
      <c r="CB34" s="335"/>
      <c r="CC34" s="335"/>
      <c r="CD34" s="335"/>
      <c r="CE34" s="335"/>
      <c r="CF34" s="335"/>
      <c r="CG34" s="335"/>
      <c r="CH34" s="389"/>
      <c r="CI34" s="389"/>
      <c r="CJ34" s="389"/>
      <c r="CK34" s="389"/>
      <c r="CL34" s="389"/>
      <c r="CM34" s="389"/>
      <c r="CN34" s="389"/>
      <c r="CO34" s="389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6"/>
    </row>
    <row r="37" spans="1:141" s="26" customFormat="1" ht="12.75" x14ac:dyDescent="0.2">
      <c r="A37" s="29" t="s">
        <v>49</v>
      </c>
    </row>
    <row r="38" spans="1:141" s="26" customFormat="1" ht="12.75" x14ac:dyDescent="0.2">
      <c r="A38" s="29" t="s">
        <v>92</v>
      </c>
    </row>
    <row r="39" spans="1:141" s="26" customFormat="1" ht="12.75" x14ac:dyDescent="0.2">
      <c r="A39" s="29" t="s">
        <v>91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</row>
    <row r="40" spans="1:141" s="25" customFormat="1" ht="10.5" x14ac:dyDescent="0.2">
      <c r="W40" s="211" t="s">
        <v>50</v>
      </c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G40" s="211" t="s">
        <v>51</v>
      </c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Q40" s="211" t="s">
        <v>52</v>
      </c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</row>
    <row r="41" spans="1:141" s="25" customFormat="1" ht="3" customHeight="1" x14ac:dyDescent="0.2"/>
    <row r="42" spans="1:141" s="26" customFormat="1" ht="12.75" x14ac:dyDescent="0.2">
      <c r="A42" s="29" t="s">
        <v>53</v>
      </c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</row>
    <row r="43" spans="1:141" s="25" customFormat="1" ht="10.5" x14ac:dyDescent="0.2">
      <c r="W43" s="211" t="s">
        <v>50</v>
      </c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G43" s="211" t="s">
        <v>93</v>
      </c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Q43" s="211" t="s">
        <v>175</v>
      </c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</row>
    <row r="44" spans="1:141" s="25" customFormat="1" ht="3" customHeight="1" x14ac:dyDescent="0.2"/>
    <row r="45" spans="1:141" s="26" customFormat="1" ht="12.75" x14ac:dyDescent="0.2">
      <c r="A45" s="24" t="s">
        <v>55</v>
      </c>
      <c r="B45" s="202"/>
      <c r="C45" s="202"/>
      <c r="D45" s="202"/>
      <c r="E45" s="29" t="s">
        <v>56</v>
      </c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209">
        <v>20</v>
      </c>
      <c r="S45" s="209"/>
      <c r="T45" s="209"/>
      <c r="U45" s="210"/>
      <c r="V45" s="210"/>
      <c r="W45" s="210"/>
      <c r="X45" s="29" t="s">
        <v>14</v>
      </c>
    </row>
    <row r="46" spans="1:14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41" s="3" customFormat="1" ht="13.5" customHeight="1" x14ac:dyDescent="0.2">
      <c r="A47" s="20" t="s">
        <v>549</v>
      </c>
    </row>
    <row r="48" spans="1:141" s="3" customFormat="1" ht="11.25" x14ac:dyDescent="0.2">
      <c r="A48" s="404" t="s">
        <v>550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</row>
    <row r="49" spans="1:141" s="3" customFormat="1" ht="11.25" x14ac:dyDescent="0.2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4"/>
      <c r="EH49" s="404"/>
      <c r="EI49" s="404"/>
      <c r="EJ49" s="404"/>
      <c r="EK49" s="404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2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551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41" s="92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92" customFormat="1" ht="12.75" x14ac:dyDescent="0.2">
      <c r="A4" s="91"/>
      <c r="BL4" s="88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91" t="s">
        <v>14</v>
      </c>
      <c r="DU4" s="88" t="s">
        <v>7</v>
      </c>
      <c r="DW4" s="206" t="s">
        <v>1290</v>
      </c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92" customFormat="1" ht="12.75" x14ac:dyDescent="0.2">
      <c r="A5" s="91"/>
      <c r="DU5" s="88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92" customFormat="1" ht="12.75" x14ac:dyDescent="0.2">
      <c r="A6" s="91"/>
      <c r="DU6" s="88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92" customFormat="1" ht="12.75" x14ac:dyDescent="0.2">
      <c r="A7" s="91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88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92" customFormat="1" ht="12.75" x14ac:dyDescent="0.2">
      <c r="A8" s="91" t="s">
        <v>16</v>
      </c>
      <c r="DU8" s="88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92" customFormat="1" ht="12.75" x14ac:dyDescent="0.2">
      <c r="A9" s="91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88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92" customFormat="1" ht="12.75" x14ac:dyDescent="0.2">
      <c r="A10" s="91" t="s">
        <v>18</v>
      </c>
      <c r="Z10" s="179" t="s">
        <v>1343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88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92" customFormat="1" ht="13.5" thickBot="1" x14ac:dyDescent="0.25">
      <c r="A11" s="91" t="s">
        <v>19</v>
      </c>
      <c r="DU11" s="88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3" spans="1:141" s="92" customFormat="1" ht="12.75" x14ac:dyDescent="0.2">
      <c r="A13" s="355" t="s">
        <v>388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216" t="s">
        <v>387</v>
      </c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213"/>
      <c r="AP13" s="355" t="s">
        <v>392</v>
      </c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216" t="s">
        <v>22</v>
      </c>
      <c r="BF13" s="355"/>
      <c r="BG13" s="355"/>
      <c r="BH13" s="355"/>
      <c r="BI13" s="213"/>
      <c r="BJ13" s="216" t="s">
        <v>507</v>
      </c>
      <c r="BK13" s="355"/>
      <c r="BL13" s="355"/>
      <c r="BM13" s="355"/>
      <c r="BN13" s="355"/>
      <c r="BO13" s="355"/>
      <c r="BP13" s="355"/>
      <c r="BQ13" s="213"/>
      <c r="BR13" s="355" t="s">
        <v>552</v>
      </c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213"/>
      <c r="CP13" s="216" t="s">
        <v>510</v>
      </c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213"/>
      <c r="DD13" s="635" t="s">
        <v>512</v>
      </c>
      <c r="DE13" s="642"/>
      <c r="DF13" s="642"/>
      <c r="DG13" s="642"/>
      <c r="DH13" s="642"/>
      <c r="DI13" s="642"/>
      <c r="DJ13" s="642"/>
      <c r="DK13" s="642"/>
      <c r="DL13" s="643"/>
      <c r="DM13" s="355" t="s">
        <v>518</v>
      </c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5"/>
      <c r="EB13" s="213"/>
      <c r="EC13" s="355" t="s">
        <v>520</v>
      </c>
      <c r="ED13" s="355"/>
      <c r="EE13" s="355"/>
      <c r="EF13" s="355"/>
      <c r="EG13" s="355"/>
      <c r="EH13" s="355"/>
      <c r="EI13" s="355"/>
      <c r="EJ13" s="355"/>
      <c r="EK13" s="355"/>
    </row>
    <row r="14" spans="1:141" s="92" customFormat="1" ht="12.75" x14ac:dyDescent="0.2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230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235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230" t="s">
        <v>25</v>
      </c>
      <c r="BF14" s="353"/>
      <c r="BG14" s="353"/>
      <c r="BH14" s="353"/>
      <c r="BI14" s="235"/>
      <c r="BJ14" s="230" t="s">
        <v>502</v>
      </c>
      <c r="BK14" s="353"/>
      <c r="BL14" s="353"/>
      <c r="BM14" s="353"/>
      <c r="BN14" s="353"/>
      <c r="BO14" s="353"/>
      <c r="BP14" s="353"/>
      <c r="BQ14" s="235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235"/>
      <c r="CP14" s="230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235"/>
      <c r="DD14" s="634" t="s">
        <v>554</v>
      </c>
      <c r="DE14" s="628"/>
      <c r="DF14" s="628"/>
      <c r="DG14" s="628"/>
      <c r="DH14" s="628"/>
      <c r="DI14" s="628"/>
      <c r="DJ14" s="628"/>
      <c r="DK14" s="628"/>
      <c r="DL14" s="629"/>
      <c r="DM14" s="353" t="s">
        <v>544</v>
      </c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235"/>
      <c r="EC14" s="353" t="s">
        <v>521</v>
      </c>
      <c r="ED14" s="353"/>
      <c r="EE14" s="353"/>
      <c r="EF14" s="353"/>
      <c r="EG14" s="353"/>
      <c r="EH14" s="353"/>
      <c r="EI14" s="353"/>
      <c r="EJ14" s="353"/>
      <c r="EK14" s="353"/>
    </row>
    <row r="15" spans="1:141" s="92" customFormat="1" ht="12.75" x14ac:dyDescent="0.2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230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235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230"/>
      <c r="BF15" s="353"/>
      <c r="BG15" s="353"/>
      <c r="BH15" s="353"/>
      <c r="BI15" s="235"/>
      <c r="BJ15" s="230"/>
      <c r="BK15" s="353"/>
      <c r="BL15" s="353"/>
      <c r="BM15" s="353"/>
      <c r="BN15" s="353"/>
      <c r="BO15" s="353"/>
      <c r="BP15" s="353"/>
      <c r="BQ15" s="235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235"/>
      <c r="CP15" s="230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235"/>
      <c r="DD15" s="634" t="s">
        <v>555</v>
      </c>
      <c r="DE15" s="628"/>
      <c r="DF15" s="628"/>
      <c r="DG15" s="628"/>
      <c r="DH15" s="628"/>
      <c r="DI15" s="628"/>
      <c r="DJ15" s="628"/>
      <c r="DK15" s="628"/>
      <c r="DL15" s="629"/>
      <c r="DM15" s="353" t="s">
        <v>502</v>
      </c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235"/>
      <c r="EC15" s="353" t="s">
        <v>522</v>
      </c>
      <c r="ED15" s="353"/>
      <c r="EE15" s="353"/>
      <c r="EF15" s="353"/>
      <c r="EG15" s="353"/>
      <c r="EH15" s="353"/>
      <c r="EI15" s="353"/>
      <c r="EJ15" s="353"/>
      <c r="EK15" s="353"/>
    </row>
    <row r="16" spans="1:141" s="92" customFormat="1" ht="12.75" x14ac:dyDescent="0.2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230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235"/>
      <c r="AP16" s="216" t="s">
        <v>471</v>
      </c>
      <c r="AQ16" s="355"/>
      <c r="AR16" s="355"/>
      <c r="AS16" s="355"/>
      <c r="AT16" s="355"/>
      <c r="AU16" s="355"/>
      <c r="AV16" s="355"/>
      <c r="AW16" s="355"/>
      <c r="AX16" s="213"/>
      <c r="AY16" s="216" t="s">
        <v>458</v>
      </c>
      <c r="AZ16" s="355"/>
      <c r="BA16" s="355"/>
      <c r="BB16" s="355"/>
      <c r="BC16" s="355"/>
      <c r="BD16" s="213"/>
      <c r="BE16" s="230"/>
      <c r="BF16" s="353"/>
      <c r="BG16" s="353"/>
      <c r="BH16" s="353"/>
      <c r="BI16" s="235"/>
      <c r="BJ16" s="230"/>
      <c r="BK16" s="353"/>
      <c r="BL16" s="353"/>
      <c r="BM16" s="353"/>
      <c r="BN16" s="353"/>
      <c r="BO16" s="353"/>
      <c r="BP16" s="353"/>
      <c r="BQ16" s="235"/>
      <c r="BR16" s="216" t="s">
        <v>29</v>
      </c>
      <c r="BS16" s="355"/>
      <c r="BT16" s="355"/>
      <c r="BU16" s="355"/>
      <c r="BV16" s="355"/>
      <c r="BW16" s="355"/>
      <c r="BX16" s="355"/>
      <c r="BY16" s="355"/>
      <c r="BZ16" s="355"/>
      <c r="CA16" s="355"/>
      <c r="CB16" s="213"/>
      <c r="CC16" s="216" t="s">
        <v>9</v>
      </c>
      <c r="CD16" s="355"/>
      <c r="CE16" s="355"/>
      <c r="CF16" s="355"/>
      <c r="CG16" s="355"/>
      <c r="CH16" s="355"/>
      <c r="CI16" s="213"/>
      <c r="CJ16" s="216" t="s">
        <v>458</v>
      </c>
      <c r="CK16" s="355"/>
      <c r="CL16" s="355"/>
      <c r="CM16" s="355"/>
      <c r="CN16" s="355"/>
      <c r="CO16" s="213"/>
      <c r="CP16" s="216" t="s">
        <v>525</v>
      </c>
      <c r="CQ16" s="355"/>
      <c r="CR16" s="355"/>
      <c r="CS16" s="355"/>
      <c r="CT16" s="355"/>
      <c r="CU16" s="355"/>
      <c r="CV16" s="213"/>
      <c r="CW16" s="216" t="s">
        <v>526</v>
      </c>
      <c r="CX16" s="355"/>
      <c r="CY16" s="355"/>
      <c r="CZ16" s="355"/>
      <c r="DA16" s="355"/>
      <c r="DB16" s="355"/>
      <c r="DC16" s="213"/>
      <c r="DD16" s="634" t="s">
        <v>556</v>
      </c>
      <c r="DE16" s="628"/>
      <c r="DF16" s="628"/>
      <c r="DG16" s="628"/>
      <c r="DH16" s="628"/>
      <c r="DI16" s="628"/>
      <c r="DJ16" s="628"/>
      <c r="DK16" s="628"/>
      <c r="DL16" s="629"/>
      <c r="DM16" s="216" t="s">
        <v>532</v>
      </c>
      <c r="DN16" s="355"/>
      <c r="DO16" s="355"/>
      <c r="DP16" s="355"/>
      <c r="DQ16" s="355"/>
      <c r="DR16" s="355"/>
      <c r="DS16" s="355"/>
      <c r="DT16" s="213"/>
      <c r="DU16" s="216" t="s">
        <v>532</v>
      </c>
      <c r="DV16" s="355"/>
      <c r="DW16" s="355"/>
      <c r="DX16" s="355"/>
      <c r="DY16" s="355"/>
      <c r="DZ16" s="355"/>
      <c r="EA16" s="355"/>
      <c r="EB16" s="213"/>
      <c r="EC16" s="353" t="s">
        <v>553</v>
      </c>
      <c r="ED16" s="353"/>
      <c r="EE16" s="353"/>
      <c r="EF16" s="353"/>
      <c r="EG16" s="353"/>
      <c r="EH16" s="353"/>
      <c r="EI16" s="353"/>
      <c r="EJ16" s="353"/>
      <c r="EK16" s="353"/>
    </row>
    <row r="17" spans="1:141" s="92" customFormat="1" ht="12.75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230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235"/>
      <c r="AP17" s="230" t="s">
        <v>472</v>
      </c>
      <c r="AQ17" s="353"/>
      <c r="AR17" s="353"/>
      <c r="AS17" s="353"/>
      <c r="AT17" s="353"/>
      <c r="AU17" s="353"/>
      <c r="AV17" s="353"/>
      <c r="AW17" s="353"/>
      <c r="AX17" s="235"/>
      <c r="AY17" s="230" t="s">
        <v>523</v>
      </c>
      <c r="AZ17" s="353"/>
      <c r="BA17" s="353"/>
      <c r="BB17" s="353"/>
      <c r="BC17" s="353"/>
      <c r="BD17" s="235"/>
      <c r="BE17" s="230"/>
      <c r="BF17" s="353"/>
      <c r="BG17" s="353"/>
      <c r="BH17" s="353"/>
      <c r="BI17" s="235"/>
      <c r="BJ17" s="230"/>
      <c r="BK17" s="353"/>
      <c r="BL17" s="353"/>
      <c r="BM17" s="353"/>
      <c r="BN17" s="353"/>
      <c r="BO17" s="353"/>
      <c r="BP17" s="353"/>
      <c r="BQ17" s="235"/>
      <c r="BR17" s="230"/>
      <c r="BS17" s="353"/>
      <c r="BT17" s="353"/>
      <c r="BU17" s="353"/>
      <c r="BV17" s="353"/>
      <c r="BW17" s="353"/>
      <c r="BX17" s="353"/>
      <c r="BY17" s="353"/>
      <c r="BZ17" s="353"/>
      <c r="CA17" s="353"/>
      <c r="CB17" s="235"/>
      <c r="CC17" s="230"/>
      <c r="CD17" s="353"/>
      <c r="CE17" s="353"/>
      <c r="CF17" s="353"/>
      <c r="CG17" s="353"/>
      <c r="CH17" s="353"/>
      <c r="CI17" s="235"/>
      <c r="CJ17" s="230" t="s">
        <v>523</v>
      </c>
      <c r="CK17" s="353"/>
      <c r="CL17" s="353"/>
      <c r="CM17" s="353"/>
      <c r="CN17" s="353"/>
      <c r="CO17" s="235"/>
      <c r="CP17" s="230"/>
      <c r="CQ17" s="353"/>
      <c r="CR17" s="353"/>
      <c r="CS17" s="353"/>
      <c r="CT17" s="353"/>
      <c r="CU17" s="353"/>
      <c r="CV17" s="235"/>
      <c r="CW17" s="230" t="s">
        <v>527</v>
      </c>
      <c r="CX17" s="353"/>
      <c r="CY17" s="353"/>
      <c r="CZ17" s="353"/>
      <c r="DA17" s="353"/>
      <c r="DB17" s="353"/>
      <c r="DC17" s="235"/>
      <c r="DD17" s="634" t="s">
        <v>558</v>
      </c>
      <c r="DE17" s="628"/>
      <c r="DF17" s="628"/>
      <c r="DG17" s="628"/>
      <c r="DH17" s="628"/>
      <c r="DI17" s="628"/>
      <c r="DJ17" s="628"/>
      <c r="DK17" s="628"/>
      <c r="DL17" s="629"/>
      <c r="DM17" s="230" t="s">
        <v>533</v>
      </c>
      <c r="DN17" s="353"/>
      <c r="DO17" s="353"/>
      <c r="DP17" s="353"/>
      <c r="DQ17" s="353"/>
      <c r="DR17" s="353"/>
      <c r="DS17" s="353"/>
      <c r="DT17" s="235"/>
      <c r="DU17" s="230" t="s">
        <v>536</v>
      </c>
      <c r="DV17" s="353"/>
      <c r="DW17" s="353"/>
      <c r="DX17" s="353"/>
      <c r="DY17" s="353"/>
      <c r="DZ17" s="353"/>
      <c r="EA17" s="353"/>
      <c r="EB17" s="235"/>
      <c r="EC17" s="353"/>
      <c r="ED17" s="353"/>
      <c r="EE17" s="353"/>
      <c r="EF17" s="353"/>
      <c r="EG17" s="353"/>
      <c r="EH17" s="353"/>
      <c r="EI17" s="353"/>
      <c r="EJ17" s="353"/>
      <c r="EK17" s="353"/>
    </row>
    <row r="18" spans="1:141" s="92" customFormat="1" ht="12.75" x14ac:dyDescent="0.2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230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235"/>
      <c r="AP18" s="230"/>
      <c r="AQ18" s="353"/>
      <c r="AR18" s="353"/>
      <c r="AS18" s="353"/>
      <c r="AT18" s="353"/>
      <c r="AU18" s="353"/>
      <c r="AV18" s="353"/>
      <c r="AW18" s="353"/>
      <c r="AX18" s="235"/>
      <c r="AY18" s="230" t="s">
        <v>31</v>
      </c>
      <c r="AZ18" s="353"/>
      <c r="BA18" s="353"/>
      <c r="BB18" s="353"/>
      <c r="BC18" s="353"/>
      <c r="BD18" s="235"/>
      <c r="BE18" s="230"/>
      <c r="BF18" s="353"/>
      <c r="BG18" s="353"/>
      <c r="BH18" s="353"/>
      <c r="BI18" s="235"/>
      <c r="BJ18" s="230"/>
      <c r="BK18" s="353"/>
      <c r="BL18" s="353"/>
      <c r="BM18" s="353"/>
      <c r="BN18" s="353"/>
      <c r="BO18" s="353"/>
      <c r="BP18" s="353"/>
      <c r="BQ18" s="235"/>
      <c r="BR18" s="230"/>
      <c r="BS18" s="353"/>
      <c r="BT18" s="353"/>
      <c r="BU18" s="353"/>
      <c r="BV18" s="353"/>
      <c r="BW18" s="353"/>
      <c r="BX18" s="353"/>
      <c r="BY18" s="353"/>
      <c r="BZ18" s="353"/>
      <c r="CA18" s="353"/>
      <c r="CB18" s="235"/>
      <c r="CC18" s="230"/>
      <c r="CD18" s="353"/>
      <c r="CE18" s="353"/>
      <c r="CF18" s="353"/>
      <c r="CG18" s="353"/>
      <c r="CH18" s="353"/>
      <c r="CI18" s="235"/>
      <c r="CJ18" s="230" t="s">
        <v>524</v>
      </c>
      <c r="CK18" s="353"/>
      <c r="CL18" s="353"/>
      <c r="CM18" s="353"/>
      <c r="CN18" s="353"/>
      <c r="CO18" s="235"/>
      <c r="CP18" s="230"/>
      <c r="CQ18" s="353"/>
      <c r="CR18" s="353"/>
      <c r="CS18" s="353"/>
      <c r="CT18" s="353"/>
      <c r="CU18" s="353"/>
      <c r="CV18" s="235"/>
      <c r="CW18" s="230"/>
      <c r="CX18" s="353"/>
      <c r="CY18" s="353"/>
      <c r="CZ18" s="353"/>
      <c r="DA18" s="353"/>
      <c r="DB18" s="353"/>
      <c r="DC18" s="235"/>
      <c r="DD18" s="634" t="s">
        <v>557</v>
      </c>
      <c r="DE18" s="628"/>
      <c r="DF18" s="628"/>
      <c r="DG18" s="628"/>
      <c r="DH18" s="628"/>
      <c r="DI18" s="628"/>
      <c r="DJ18" s="628"/>
      <c r="DK18" s="628"/>
      <c r="DL18" s="629"/>
      <c r="DM18" s="230" t="s">
        <v>534</v>
      </c>
      <c r="DN18" s="353"/>
      <c r="DO18" s="353"/>
      <c r="DP18" s="353"/>
      <c r="DQ18" s="353"/>
      <c r="DR18" s="353"/>
      <c r="DS18" s="353"/>
      <c r="DT18" s="235"/>
      <c r="DU18" s="230" t="s">
        <v>313</v>
      </c>
      <c r="DV18" s="353"/>
      <c r="DW18" s="353"/>
      <c r="DX18" s="353"/>
      <c r="DY18" s="353"/>
      <c r="DZ18" s="353"/>
      <c r="EA18" s="353"/>
      <c r="EB18" s="235"/>
      <c r="EC18" s="353"/>
      <c r="ED18" s="353"/>
      <c r="EE18" s="353"/>
      <c r="EF18" s="353"/>
      <c r="EG18" s="353"/>
      <c r="EH18" s="353"/>
      <c r="EI18" s="353"/>
      <c r="EJ18" s="353"/>
      <c r="EK18" s="353"/>
    </row>
    <row r="19" spans="1:141" s="92" customFormat="1" ht="12.75" customHeight="1" x14ac:dyDescent="0.2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23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231"/>
      <c r="AP19" s="234"/>
      <c r="AQ19" s="354"/>
      <c r="AR19" s="354"/>
      <c r="AS19" s="354"/>
      <c r="AT19" s="354"/>
      <c r="AU19" s="354"/>
      <c r="AV19" s="354"/>
      <c r="AW19" s="354"/>
      <c r="AX19" s="231"/>
      <c r="AY19" s="234"/>
      <c r="AZ19" s="354"/>
      <c r="BA19" s="354"/>
      <c r="BB19" s="354"/>
      <c r="BC19" s="354"/>
      <c r="BD19" s="231"/>
      <c r="BE19" s="234"/>
      <c r="BF19" s="354"/>
      <c r="BG19" s="354"/>
      <c r="BH19" s="354"/>
      <c r="BI19" s="231"/>
      <c r="BJ19" s="234"/>
      <c r="BK19" s="354"/>
      <c r="BL19" s="354"/>
      <c r="BM19" s="354"/>
      <c r="BN19" s="354"/>
      <c r="BO19" s="354"/>
      <c r="BP19" s="354"/>
      <c r="BQ19" s="231"/>
      <c r="BR19" s="234"/>
      <c r="BS19" s="354"/>
      <c r="BT19" s="354"/>
      <c r="BU19" s="354"/>
      <c r="BV19" s="354"/>
      <c r="BW19" s="354"/>
      <c r="BX19" s="354"/>
      <c r="BY19" s="354"/>
      <c r="BZ19" s="354"/>
      <c r="CA19" s="354"/>
      <c r="CB19" s="231"/>
      <c r="CC19" s="234"/>
      <c r="CD19" s="354"/>
      <c r="CE19" s="354"/>
      <c r="CF19" s="354"/>
      <c r="CG19" s="354"/>
      <c r="CH19" s="354"/>
      <c r="CI19" s="231"/>
      <c r="CJ19" s="234"/>
      <c r="CK19" s="354"/>
      <c r="CL19" s="354"/>
      <c r="CM19" s="354"/>
      <c r="CN19" s="354"/>
      <c r="CO19" s="231"/>
      <c r="CP19" s="234"/>
      <c r="CQ19" s="354"/>
      <c r="CR19" s="354"/>
      <c r="CS19" s="354"/>
      <c r="CT19" s="354"/>
      <c r="CU19" s="354"/>
      <c r="CV19" s="231"/>
      <c r="CW19" s="234"/>
      <c r="CX19" s="354"/>
      <c r="CY19" s="354"/>
      <c r="CZ19" s="354"/>
      <c r="DA19" s="354"/>
      <c r="DB19" s="354"/>
      <c r="DC19" s="231"/>
      <c r="DD19" s="625"/>
      <c r="DE19" s="626"/>
      <c r="DF19" s="626"/>
      <c r="DG19" s="626"/>
      <c r="DH19" s="626"/>
      <c r="DI19" s="626"/>
      <c r="DJ19" s="626"/>
      <c r="DK19" s="626"/>
      <c r="DL19" s="627"/>
      <c r="DM19" s="394" t="s">
        <v>535</v>
      </c>
      <c r="DN19" s="179"/>
      <c r="DO19" s="179"/>
      <c r="DP19" s="179"/>
      <c r="DQ19" s="179"/>
      <c r="DR19" s="179"/>
      <c r="DS19" s="179"/>
      <c r="DT19" s="395"/>
      <c r="DU19" s="394" t="s">
        <v>537</v>
      </c>
      <c r="DV19" s="179"/>
      <c r="DW19" s="179"/>
      <c r="DX19" s="179"/>
      <c r="DY19" s="179"/>
      <c r="DZ19" s="179"/>
      <c r="EA19" s="179"/>
      <c r="EB19" s="395"/>
      <c r="EC19" s="354"/>
      <c r="ED19" s="354"/>
      <c r="EE19" s="354"/>
      <c r="EF19" s="354"/>
      <c r="EG19" s="354"/>
      <c r="EH19" s="354"/>
      <c r="EI19" s="354"/>
      <c r="EJ19" s="354"/>
      <c r="EK19" s="354"/>
    </row>
    <row r="20" spans="1:141" s="92" customFormat="1" ht="13.5" thickBot="1" x14ac:dyDescent="0.25">
      <c r="A20" s="243">
        <v>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14">
        <v>2</v>
      </c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>
        <v>3</v>
      </c>
      <c r="AQ20" s="214"/>
      <c r="AR20" s="214"/>
      <c r="AS20" s="214"/>
      <c r="AT20" s="214"/>
      <c r="AU20" s="214"/>
      <c r="AV20" s="214"/>
      <c r="AW20" s="214"/>
      <c r="AX20" s="214"/>
      <c r="AY20" s="214">
        <v>4</v>
      </c>
      <c r="AZ20" s="214"/>
      <c r="BA20" s="214"/>
      <c r="BB20" s="214"/>
      <c r="BC20" s="214"/>
      <c r="BD20" s="214"/>
      <c r="BE20" s="214">
        <v>5</v>
      </c>
      <c r="BF20" s="214"/>
      <c r="BG20" s="214"/>
      <c r="BH20" s="214"/>
      <c r="BI20" s="214"/>
      <c r="BJ20" s="214">
        <v>6</v>
      </c>
      <c r="BK20" s="214"/>
      <c r="BL20" s="214"/>
      <c r="BM20" s="214"/>
      <c r="BN20" s="214"/>
      <c r="BO20" s="214"/>
      <c r="BP20" s="214"/>
      <c r="BQ20" s="214"/>
      <c r="BR20" s="214">
        <v>7</v>
      </c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>
        <v>8</v>
      </c>
      <c r="CD20" s="214"/>
      <c r="CE20" s="214"/>
      <c r="CF20" s="214"/>
      <c r="CG20" s="214"/>
      <c r="CH20" s="214"/>
      <c r="CI20" s="214"/>
      <c r="CJ20" s="214">
        <v>9</v>
      </c>
      <c r="CK20" s="214"/>
      <c r="CL20" s="214"/>
      <c r="CM20" s="214"/>
      <c r="CN20" s="214"/>
      <c r="CO20" s="214"/>
      <c r="CP20" s="214">
        <v>10</v>
      </c>
      <c r="CQ20" s="214"/>
      <c r="CR20" s="214"/>
      <c r="CS20" s="214"/>
      <c r="CT20" s="214"/>
      <c r="CU20" s="214"/>
      <c r="CV20" s="214"/>
      <c r="CW20" s="214">
        <v>11</v>
      </c>
      <c r="CX20" s="214"/>
      <c r="CY20" s="214"/>
      <c r="CZ20" s="214"/>
      <c r="DA20" s="214"/>
      <c r="DB20" s="214"/>
      <c r="DC20" s="214"/>
      <c r="DD20" s="624">
        <v>12</v>
      </c>
      <c r="DE20" s="624"/>
      <c r="DF20" s="624"/>
      <c r="DG20" s="624"/>
      <c r="DH20" s="624"/>
      <c r="DI20" s="624"/>
      <c r="DJ20" s="624"/>
      <c r="DK20" s="624"/>
      <c r="DL20" s="624"/>
      <c r="DM20" s="214">
        <v>13</v>
      </c>
      <c r="DN20" s="214"/>
      <c r="DO20" s="214"/>
      <c r="DP20" s="214"/>
      <c r="DQ20" s="214"/>
      <c r="DR20" s="214"/>
      <c r="DS20" s="214"/>
      <c r="DT20" s="214"/>
      <c r="DU20" s="214">
        <v>14</v>
      </c>
      <c r="DV20" s="214"/>
      <c r="DW20" s="214"/>
      <c r="DX20" s="214"/>
      <c r="DY20" s="214"/>
      <c r="DZ20" s="214"/>
      <c r="EA20" s="214"/>
      <c r="EB20" s="214"/>
      <c r="EC20" s="214">
        <v>15</v>
      </c>
      <c r="ED20" s="214"/>
      <c r="EE20" s="214"/>
      <c r="EF20" s="214"/>
      <c r="EG20" s="214"/>
      <c r="EH20" s="214"/>
      <c r="EI20" s="214"/>
      <c r="EJ20" s="214"/>
      <c r="EK20" s="216"/>
    </row>
    <row r="21" spans="1:141" s="92" customFormat="1" ht="15" customHeight="1" x14ac:dyDescent="0.2">
      <c r="A21" s="310" t="s">
        <v>417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2"/>
      <c r="AQ21" s="342"/>
      <c r="AR21" s="342"/>
      <c r="AS21" s="342"/>
      <c r="AT21" s="342"/>
      <c r="AU21" s="342"/>
      <c r="AV21" s="342"/>
      <c r="AW21" s="342"/>
      <c r="AX21" s="342"/>
      <c r="AY21" s="343"/>
      <c r="AZ21" s="343"/>
      <c r="BA21" s="343"/>
      <c r="BB21" s="343"/>
      <c r="BC21" s="343"/>
      <c r="BD21" s="348"/>
      <c r="BE21" s="206" t="s">
        <v>44</v>
      </c>
      <c r="BF21" s="207"/>
      <c r="BG21" s="207"/>
      <c r="BH21" s="207"/>
      <c r="BI21" s="207"/>
      <c r="BJ21" s="349">
        <f>SUM(BJ24:BQ41)</f>
        <v>429.79999999999995</v>
      </c>
      <c r="BK21" s="349"/>
      <c r="BL21" s="349"/>
      <c r="BM21" s="349"/>
      <c r="BN21" s="349"/>
      <c r="BO21" s="349"/>
      <c r="BP21" s="349"/>
      <c r="BQ21" s="349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50"/>
    </row>
    <row r="22" spans="1:141" s="92" customFormat="1" ht="12.75" x14ac:dyDescent="0.2">
      <c r="A22" s="212" t="s">
        <v>139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2"/>
      <c r="AQ22" s="342"/>
      <c r="AR22" s="342"/>
      <c r="AS22" s="342"/>
      <c r="AT22" s="342"/>
      <c r="AU22" s="342"/>
      <c r="AV22" s="342"/>
      <c r="AW22" s="342"/>
      <c r="AX22" s="342"/>
      <c r="AY22" s="343"/>
      <c r="AZ22" s="343"/>
      <c r="BA22" s="343"/>
      <c r="BB22" s="343"/>
      <c r="BC22" s="343"/>
      <c r="BD22" s="348"/>
      <c r="BE22" s="182"/>
      <c r="BF22" s="183"/>
      <c r="BG22" s="183"/>
      <c r="BH22" s="183"/>
      <c r="BI22" s="183"/>
      <c r="BJ22" s="339"/>
      <c r="BK22" s="339"/>
      <c r="BL22" s="339"/>
      <c r="BM22" s="339"/>
      <c r="BN22" s="339"/>
      <c r="BO22" s="339"/>
      <c r="BP22" s="339"/>
      <c r="BQ22" s="339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40"/>
    </row>
    <row r="23" spans="1:141" s="92" customFormat="1" ht="12.75" x14ac:dyDescent="0.2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2"/>
      <c r="AQ23" s="342"/>
      <c r="AR23" s="342"/>
      <c r="AS23" s="342"/>
      <c r="AT23" s="342"/>
      <c r="AU23" s="342"/>
      <c r="AV23" s="342"/>
      <c r="AW23" s="342"/>
      <c r="AX23" s="342"/>
      <c r="AY23" s="343"/>
      <c r="AZ23" s="343"/>
      <c r="BA23" s="343"/>
      <c r="BB23" s="343"/>
      <c r="BC23" s="343"/>
      <c r="BD23" s="348"/>
      <c r="BE23" s="182"/>
      <c r="BF23" s="183"/>
      <c r="BG23" s="183"/>
      <c r="BH23" s="183"/>
      <c r="BI23" s="183"/>
      <c r="BJ23" s="339"/>
      <c r="BK23" s="339"/>
      <c r="BL23" s="339"/>
      <c r="BM23" s="339"/>
      <c r="BN23" s="339"/>
      <c r="BO23" s="339"/>
      <c r="BP23" s="339"/>
      <c r="BQ23" s="339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92" customFormat="1" ht="41.25" customHeight="1" x14ac:dyDescent="0.2">
      <c r="A24" s="467" t="s">
        <v>1239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5"/>
      <c r="Y24" s="462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4"/>
      <c r="AM24" s="684"/>
      <c r="AN24" s="684"/>
      <c r="AO24" s="685"/>
      <c r="AP24" s="466" t="s">
        <v>1382</v>
      </c>
      <c r="AQ24" s="684"/>
      <c r="AR24" s="684"/>
      <c r="AS24" s="684"/>
      <c r="AT24" s="684"/>
      <c r="AU24" s="684"/>
      <c r="AV24" s="684"/>
      <c r="AW24" s="684"/>
      <c r="AX24" s="685"/>
      <c r="AY24" s="462" t="s">
        <v>1169</v>
      </c>
      <c r="AZ24" s="684"/>
      <c r="BA24" s="684"/>
      <c r="BB24" s="684"/>
      <c r="BC24" s="684"/>
      <c r="BD24" s="698"/>
      <c r="BE24" s="518" t="s">
        <v>425</v>
      </c>
      <c r="BF24" s="690"/>
      <c r="BG24" s="690"/>
      <c r="BH24" s="690"/>
      <c r="BI24" s="691"/>
      <c r="BJ24" s="485">
        <v>28.1</v>
      </c>
      <c r="BK24" s="693"/>
      <c r="BL24" s="693"/>
      <c r="BM24" s="693"/>
      <c r="BN24" s="693"/>
      <c r="BO24" s="693"/>
      <c r="BP24" s="693"/>
      <c r="BQ24" s="694"/>
      <c r="BR24" s="466" t="s">
        <v>1367</v>
      </c>
      <c r="BS24" s="684"/>
      <c r="BT24" s="684"/>
      <c r="BU24" s="684"/>
      <c r="BV24" s="684"/>
      <c r="BW24" s="684"/>
      <c r="BX24" s="684"/>
      <c r="BY24" s="684"/>
      <c r="BZ24" s="684"/>
      <c r="CA24" s="684"/>
      <c r="CB24" s="685"/>
      <c r="CC24" s="462" t="s">
        <v>1240</v>
      </c>
      <c r="CD24" s="684"/>
      <c r="CE24" s="684"/>
      <c r="CF24" s="684"/>
      <c r="CG24" s="684"/>
      <c r="CH24" s="684"/>
      <c r="CI24" s="685"/>
      <c r="CJ24" s="462"/>
      <c r="CK24" s="684"/>
      <c r="CL24" s="684"/>
      <c r="CM24" s="684"/>
      <c r="CN24" s="684"/>
      <c r="CO24" s="685"/>
      <c r="CP24" s="686">
        <v>43514</v>
      </c>
      <c r="CQ24" s="684"/>
      <c r="CR24" s="684"/>
      <c r="CS24" s="684"/>
      <c r="CT24" s="684"/>
      <c r="CU24" s="684"/>
      <c r="CV24" s="685"/>
      <c r="CW24" s="686">
        <v>45340</v>
      </c>
      <c r="CX24" s="684"/>
      <c r="CY24" s="684"/>
      <c r="CZ24" s="684"/>
      <c r="DA24" s="684"/>
      <c r="DB24" s="684"/>
      <c r="DC24" s="685"/>
      <c r="DD24" s="687"/>
      <c r="DE24" s="688"/>
      <c r="DF24" s="688"/>
      <c r="DG24" s="688"/>
      <c r="DH24" s="688"/>
      <c r="DI24" s="688"/>
      <c r="DJ24" s="688"/>
      <c r="DK24" s="688"/>
      <c r="DL24" s="689"/>
      <c r="DM24" s="687"/>
      <c r="DN24" s="688"/>
      <c r="DO24" s="688"/>
      <c r="DP24" s="688"/>
      <c r="DQ24" s="688"/>
      <c r="DR24" s="688"/>
      <c r="DS24" s="688"/>
      <c r="DT24" s="689"/>
      <c r="DU24" s="515" t="s">
        <v>1241</v>
      </c>
      <c r="DV24" s="690"/>
      <c r="DW24" s="690"/>
      <c r="DX24" s="690"/>
      <c r="DY24" s="690"/>
      <c r="DZ24" s="690"/>
      <c r="EA24" s="690"/>
      <c r="EB24" s="691"/>
      <c r="EC24" s="687"/>
      <c r="ED24" s="688"/>
      <c r="EE24" s="688"/>
      <c r="EF24" s="688"/>
      <c r="EG24" s="688"/>
      <c r="EH24" s="688"/>
      <c r="EI24" s="688"/>
      <c r="EJ24" s="688"/>
      <c r="EK24" s="692"/>
    </row>
    <row r="25" spans="1:141" s="92" customFormat="1" ht="41.25" customHeight="1" x14ac:dyDescent="0.2">
      <c r="A25" s="467" t="s">
        <v>1242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5"/>
      <c r="Y25" s="462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  <c r="AL25" s="684"/>
      <c r="AM25" s="684"/>
      <c r="AN25" s="684"/>
      <c r="AO25" s="685"/>
      <c r="AP25" s="466" t="s">
        <v>912</v>
      </c>
      <c r="AQ25" s="684"/>
      <c r="AR25" s="684"/>
      <c r="AS25" s="684"/>
      <c r="AT25" s="684"/>
      <c r="AU25" s="684"/>
      <c r="AV25" s="684"/>
      <c r="AW25" s="684"/>
      <c r="AX25" s="685"/>
      <c r="AY25" s="462" t="s">
        <v>1169</v>
      </c>
      <c r="AZ25" s="684"/>
      <c r="BA25" s="684"/>
      <c r="BB25" s="684"/>
      <c r="BC25" s="684"/>
      <c r="BD25" s="698"/>
      <c r="BE25" s="518" t="s">
        <v>1306</v>
      </c>
      <c r="BF25" s="690"/>
      <c r="BG25" s="690"/>
      <c r="BH25" s="690"/>
      <c r="BI25" s="691"/>
      <c r="BJ25" s="485">
        <v>11.8</v>
      </c>
      <c r="BK25" s="693"/>
      <c r="BL25" s="693"/>
      <c r="BM25" s="693"/>
      <c r="BN25" s="693"/>
      <c r="BO25" s="693"/>
      <c r="BP25" s="693"/>
      <c r="BQ25" s="694"/>
      <c r="BR25" s="695" t="s">
        <v>1368</v>
      </c>
      <c r="BS25" s="696"/>
      <c r="BT25" s="696"/>
      <c r="BU25" s="696"/>
      <c r="BV25" s="696"/>
      <c r="BW25" s="696"/>
      <c r="BX25" s="696"/>
      <c r="BY25" s="696"/>
      <c r="BZ25" s="696"/>
      <c r="CA25" s="696"/>
      <c r="CB25" s="697"/>
      <c r="CC25" s="462" t="s">
        <v>1243</v>
      </c>
      <c r="CD25" s="684"/>
      <c r="CE25" s="684"/>
      <c r="CF25" s="684"/>
      <c r="CG25" s="684"/>
      <c r="CH25" s="684"/>
      <c r="CI25" s="685"/>
      <c r="CJ25" s="462"/>
      <c r="CK25" s="684"/>
      <c r="CL25" s="684"/>
      <c r="CM25" s="684"/>
      <c r="CN25" s="684"/>
      <c r="CO25" s="685"/>
      <c r="CP25" s="686">
        <v>44105</v>
      </c>
      <c r="CQ25" s="684"/>
      <c r="CR25" s="684"/>
      <c r="CS25" s="684"/>
      <c r="CT25" s="684"/>
      <c r="CU25" s="684"/>
      <c r="CV25" s="685"/>
      <c r="CW25" s="686" t="s">
        <v>1244</v>
      </c>
      <c r="CX25" s="684"/>
      <c r="CY25" s="684"/>
      <c r="CZ25" s="684"/>
      <c r="DA25" s="684"/>
      <c r="DB25" s="684"/>
      <c r="DC25" s="685"/>
      <c r="DD25" s="687"/>
      <c r="DE25" s="688"/>
      <c r="DF25" s="688"/>
      <c r="DG25" s="688"/>
      <c r="DH25" s="688"/>
      <c r="DI25" s="688"/>
      <c r="DJ25" s="688"/>
      <c r="DK25" s="688"/>
      <c r="DL25" s="689"/>
      <c r="DM25" s="687"/>
      <c r="DN25" s="688"/>
      <c r="DO25" s="688"/>
      <c r="DP25" s="688"/>
      <c r="DQ25" s="688"/>
      <c r="DR25" s="688"/>
      <c r="DS25" s="688"/>
      <c r="DT25" s="689"/>
      <c r="DU25" s="515" t="s">
        <v>1241</v>
      </c>
      <c r="DV25" s="690"/>
      <c r="DW25" s="690"/>
      <c r="DX25" s="690"/>
      <c r="DY25" s="690"/>
      <c r="DZ25" s="690"/>
      <c r="EA25" s="690"/>
      <c r="EB25" s="691"/>
      <c r="EC25" s="687"/>
      <c r="ED25" s="688"/>
      <c r="EE25" s="688"/>
      <c r="EF25" s="688"/>
      <c r="EG25" s="688"/>
      <c r="EH25" s="688"/>
      <c r="EI25" s="688"/>
      <c r="EJ25" s="688"/>
      <c r="EK25" s="692"/>
    </row>
    <row r="26" spans="1:141" s="92" customFormat="1" ht="41.25" customHeight="1" x14ac:dyDescent="0.2">
      <c r="A26" s="467" t="s">
        <v>1245</v>
      </c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5"/>
      <c r="Y26" s="462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684"/>
      <c r="AN26" s="684"/>
      <c r="AO26" s="685"/>
      <c r="AP26" s="466" t="s">
        <v>912</v>
      </c>
      <c r="AQ26" s="684"/>
      <c r="AR26" s="684"/>
      <c r="AS26" s="684"/>
      <c r="AT26" s="684"/>
      <c r="AU26" s="684"/>
      <c r="AV26" s="684"/>
      <c r="AW26" s="684"/>
      <c r="AX26" s="685"/>
      <c r="AY26" s="462" t="s">
        <v>1169</v>
      </c>
      <c r="AZ26" s="684"/>
      <c r="BA26" s="684"/>
      <c r="BB26" s="684"/>
      <c r="BC26" s="684"/>
      <c r="BD26" s="698"/>
      <c r="BE26" s="518" t="s">
        <v>1307</v>
      </c>
      <c r="BF26" s="690"/>
      <c r="BG26" s="690"/>
      <c r="BH26" s="690"/>
      <c r="BI26" s="691"/>
      <c r="BJ26" s="485">
        <v>23.7</v>
      </c>
      <c r="BK26" s="693"/>
      <c r="BL26" s="693"/>
      <c r="BM26" s="693"/>
      <c r="BN26" s="693"/>
      <c r="BO26" s="693"/>
      <c r="BP26" s="693"/>
      <c r="BQ26" s="694"/>
      <c r="BR26" s="695" t="s">
        <v>1369</v>
      </c>
      <c r="BS26" s="696"/>
      <c r="BT26" s="696"/>
      <c r="BU26" s="696"/>
      <c r="BV26" s="696"/>
      <c r="BW26" s="696"/>
      <c r="BX26" s="696"/>
      <c r="BY26" s="696"/>
      <c r="BZ26" s="696"/>
      <c r="CA26" s="696"/>
      <c r="CB26" s="697"/>
      <c r="CC26" s="462" t="s">
        <v>1246</v>
      </c>
      <c r="CD26" s="684"/>
      <c r="CE26" s="684"/>
      <c r="CF26" s="684"/>
      <c r="CG26" s="684"/>
      <c r="CH26" s="684"/>
      <c r="CI26" s="685"/>
      <c r="CJ26" s="462"/>
      <c r="CK26" s="684"/>
      <c r="CL26" s="684"/>
      <c r="CM26" s="684"/>
      <c r="CN26" s="684"/>
      <c r="CO26" s="685"/>
      <c r="CP26" s="686">
        <v>44109</v>
      </c>
      <c r="CQ26" s="684"/>
      <c r="CR26" s="684"/>
      <c r="CS26" s="684"/>
      <c r="CT26" s="684"/>
      <c r="CU26" s="684"/>
      <c r="CV26" s="685"/>
      <c r="CW26" s="686" t="s">
        <v>1244</v>
      </c>
      <c r="CX26" s="684"/>
      <c r="CY26" s="684"/>
      <c r="CZ26" s="684"/>
      <c r="DA26" s="684"/>
      <c r="DB26" s="684"/>
      <c r="DC26" s="685"/>
      <c r="DD26" s="687"/>
      <c r="DE26" s="688"/>
      <c r="DF26" s="688"/>
      <c r="DG26" s="688"/>
      <c r="DH26" s="688"/>
      <c r="DI26" s="688"/>
      <c r="DJ26" s="688"/>
      <c r="DK26" s="688"/>
      <c r="DL26" s="689"/>
      <c r="DM26" s="687"/>
      <c r="DN26" s="688"/>
      <c r="DO26" s="688"/>
      <c r="DP26" s="688"/>
      <c r="DQ26" s="688"/>
      <c r="DR26" s="688"/>
      <c r="DS26" s="688"/>
      <c r="DT26" s="689"/>
      <c r="DU26" s="515" t="s">
        <v>1241</v>
      </c>
      <c r="DV26" s="690"/>
      <c r="DW26" s="690"/>
      <c r="DX26" s="690"/>
      <c r="DY26" s="690"/>
      <c r="DZ26" s="690"/>
      <c r="EA26" s="690"/>
      <c r="EB26" s="691"/>
      <c r="EC26" s="687"/>
      <c r="ED26" s="688"/>
      <c r="EE26" s="688"/>
      <c r="EF26" s="688"/>
      <c r="EG26" s="688"/>
      <c r="EH26" s="688"/>
      <c r="EI26" s="688"/>
      <c r="EJ26" s="688"/>
      <c r="EK26" s="692"/>
    </row>
    <row r="27" spans="1:141" s="92" customFormat="1" ht="41.25" customHeight="1" x14ac:dyDescent="0.2">
      <c r="A27" s="467" t="s">
        <v>1245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5"/>
      <c r="Y27" s="462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5"/>
      <c r="AP27" s="466" t="s">
        <v>912</v>
      </c>
      <c r="AQ27" s="684"/>
      <c r="AR27" s="684"/>
      <c r="AS27" s="684"/>
      <c r="AT27" s="684"/>
      <c r="AU27" s="684"/>
      <c r="AV27" s="684"/>
      <c r="AW27" s="684"/>
      <c r="AX27" s="685"/>
      <c r="AY27" s="462" t="s">
        <v>1169</v>
      </c>
      <c r="AZ27" s="684"/>
      <c r="BA27" s="684"/>
      <c r="BB27" s="684"/>
      <c r="BC27" s="684"/>
      <c r="BD27" s="698"/>
      <c r="BE27" s="518" t="s">
        <v>1308</v>
      </c>
      <c r="BF27" s="690"/>
      <c r="BG27" s="690"/>
      <c r="BH27" s="690"/>
      <c r="BI27" s="691"/>
      <c r="BJ27" s="485">
        <v>21.4</v>
      </c>
      <c r="BK27" s="693"/>
      <c r="BL27" s="693"/>
      <c r="BM27" s="693"/>
      <c r="BN27" s="693"/>
      <c r="BO27" s="693"/>
      <c r="BP27" s="693"/>
      <c r="BQ27" s="694"/>
      <c r="BR27" s="695" t="s">
        <v>1370</v>
      </c>
      <c r="BS27" s="696"/>
      <c r="BT27" s="696"/>
      <c r="BU27" s="696"/>
      <c r="BV27" s="696"/>
      <c r="BW27" s="696"/>
      <c r="BX27" s="696"/>
      <c r="BY27" s="696"/>
      <c r="BZ27" s="696"/>
      <c r="CA27" s="696"/>
      <c r="CB27" s="697"/>
      <c r="CC27" s="462" t="s">
        <v>1247</v>
      </c>
      <c r="CD27" s="684"/>
      <c r="CE27" s="684"/>
      <c r="CF27" s="684"/>
      <c r="CG27" s="684"/>
      <c r="CH27" s="684"/>
      <c r="CI27" s="685"/>
      <c r="CJ27" s="462"/>
      <c r="CK27" s="684"/>
      <c r="CL27" s="684"/>
      <c r="CM27" s="684"/>
      <c r="CN27" s="684"/>
      <c r="CO27" s="685"/>
      <c r="CP27" s="686">
        <v>44113</v>
      </c>
      <c r="CQ27" s="684"/>
      <c r="CR27" s="684"/>
      <c r="CS27" s="684"/>
      <c r="CT27" s="684"/>
      <c r="CU27" s="684"/>
      <c r="CV27" s="685"/>
      <c r="CW27" s="686" t="s">
        <v>1244</v>
      </c>
      <c r="CX27" s="684"/>
      <c r="CY27" s="684"/>
      <c r="CZ27" s="684"/>
      <c r="DA27" s="684"/>
      <c r="DB27" s="684"/>
      <c r="DC27" s="685"/>
      <c r="DD27" s="687"/>
      <c r="DE27" s="688"/>
      <c r="DF27" s="688"/>
      <c r="DG27" s="688"/>
      <c r="DH27" s="688"/>
      <c r="DI27" s="688"/>
      <c r="DJ27" s="688"/>
      <c r="DK27" s="688"/>
      <c r="DL27" s="689"/>
      <c r="DM27" s="687"/>
      <c r="DN27" s="688"/>
      <c r="DO27" s="688"/>
      <c r="DP27" s="688"/>
      <c r="DQ27" s="688"/>
      <c r="DR27" s="688"/>
      <c r="DS27" s="688"/>
      <c r="DT27" s="689"/>
      <c r="DU27" s="515" t="s">
        <v>1241</v>
      </c>
      <c r="DV27" s="690"/>
      <c r="DW27" s="690"/>
      <c r="DX27" s="690"/>
      <c r="DY27" s="690"/>
      <c r="DZ27" s="690"/>
      <c r="EA27" s="690"/>
      <c r="EB27" s="691"/>
      <c r="EC27" s="687"/>
      <c r="ED27" s="688"/>
      <c r="EE27" s="688"/>
      <c r="EF27" s="688"/>
      <c r="EG27" s="688"/>
      <c r="EH27" s="688"/>
      <c r="EI27" s="688"/>
      <c r="EJ27" s="688"/>
      <c r="EK27" s="692"/>
    </row>
    <row r="28" spans="1:141" s="92" customFormat="1" ht="41.25" customHeight="1" x14ac:dyDescent="0.2">
      <c r="A28" s="467" t="s">
        <v>1245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5"/>
      <c r="Y28" s="462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4"/>
      <c r="AM28" s="684"/>
      <c r="AN28" s="684"/>
      <c r="AO28" s="685"/>
      <c r="AP28" s="466" t="s">
        <v>912</v>
      </c>
      <c r="AQ28" s="684"/>
      <c r="AR28" s="684"/>
      <c r="AS28" s="684"/>
      <c r="AT28" s="684"/>
      <c r="AU28" s="684"/>
      <c r="AV28" s="684"/>
      <c r="AW28" s="684"/>
      <c r="AX28" s="685"/>
      <c r="AY28" s="462" t="s">
        <v>1169</v>
      </c>
      <c r="AZ28" s="684"/>
      <c r="BA28" s="684"/>
      <c r="BB28" s="684"/>
      <c r="BC28" s="684"/>
      <c r="BD28" s="698"/>
      <c r="BE28" s="518" t="s">
        <v>1309</v>
      </c>
      <c r="BF28" s="690"/>
      <c r="BG28" s="690"/>
      <c r="BH28" s="690"/>
      <c r="BI28" s="691"/>
      <c r="BJ28" s="485">
        <v>14.5</v>
      </c>
      <c r="BK28" s="693"/>
      <c r="BL28" s="693"/>
      <c r="BM28" s="693"/>
      <c r="BN28" s="693"/>
      <c r="BO28" s="693"/>
      <c r="BP28" s="693"/>
      <c r="BQ28" s="694"/>
      <c r="BR28" s="695" t="s">
        <v>1371</v>
      </c>
      <c r="BS28" s="696"/>
      <c r="BT28" s="696"/>
      <c r="BU28" s="696"/>
      <c r="BV28" s="696"/>
      <c r="BW28" s="696"/>
      <c r="BX28" s="696"/>
      <c r="BY28" s="696"/>
      <c r="BZ28" s="696"/>
      <c r="CA28" s="696"/>
      <c r="CB28" s="697"/>
      <c r="CC28" s="462" t="s">
        <v>1248</v>
      </c>
      <c r="CD28" s="684"/>
      <c r="CE28" s="684"/>
      <c r="CF28" s="684"/>
      <c r="CG28" s="684"/>
      <c r="CH28" s="684"/>
      <c r="CI28" s="685"/>
      <c r="CJ28" s="462"/>
      <c r="CK28" s="684"/>
      <c r="CL28" s="684"/>
      <c r="CM28" s="684"/>
      <c r="CN28" s="684"/>
      <c r="CO28" s="685"/>
      <c r="CP28" s="686">
        <v>43619</v>
      </c>
      <c r="CQ28" s="684"/>
      <c r="CR28" s="684"/>
      <c r="CS28" s="684"/>
      <c r="CT28" s="684"/>
      <c r="CU28" s="684"/>
      <c r="CV28" s="685"/>
      <c r="CW28" s="686">
        <v>45446</v>
      </c>
      <c r="CX28" s="684"/>
      <c r="CY28" s="684"/>
      <c r="CZ28" s="684"/>
      <c r="DA28" s="684"/>
      <c r="DB28" s="684"/>
      <c r="DC28" s="685"/>
      <c r="DD28" s="687"/>
      <c r="DE28" s="688"/>
      <c r="DF28" s="688"/>
      <c r="DG28" s="688"/>
      <c r="DH28" s="688"/>
      <c r="DI28" s="688"/>
      <c r="DJ28" s="688"/>
      <c r="DK28" s="688"/>
      <c r="DL28" s="689"/>
      <c r="DM28" s="687"/>
      <c r="DN28" s="688"/>
      <c r="DO28" s="688"/>
      <c r="DP28" s="688"/>
      <c r="DQ28" s="688"/>
      <c r="DR28" s="688"/>
      <c r="DS28" s="688"/>
      <c r="DT28" s="689"/>
      <c r="DU28" s="515" t="s">
        <v>1241</v>
      </c>
      <c r="DV28" s="690"/>
      <c r="DW28" s="690"/>
      <c r="DX28" s="690"/>
      <c r="DY28" s="690"/>
      <c r="DZ28" s="690"/>
      <c r="EA28" s="690"/>
      <c r="EB28" s="691"/>
      <c r="EC28" s="687"/>
      <c r="ED28" s="688"/>
      <c r="EE28" s="688"/>
      <c r="EF28" s="688"/>
      <c r="EG28" s="688"/>
      <c r="EH28" s="688"/>
      <c r="EI28" s="688"/>
      <c r="EJ28" s="688"/>
      <c r="EK28" s="692"/>
    </row>
    <row r="29" spans="1:141" s="92" customFormat="1" ht="41.25" customHeight="1" x14ac:dyDescent="0.2">
      <c r="A29" s="467" t="s">
        <v>1245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5"/>
      <c r="Y29" s="462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5"/>
      <c r="AP29" s="466" t="s">
        <v>912</v>
      </c>
      <c r="AQ29" s="684"/>
      <c r="AR29" s="684"/>
      <c r="AS29" s="684"/>
      <c r="AT29" s="684"/>
      <c r="AU29" s="684"/>
      <c r="AV29" s="684"/>
      <c r="AW29" s="684"/>
      <c r="AX29" s="685"/>
      <c r="AY29" s="462" t="s">
        <v>1169</v>
      </c>
      <c r="AZ29" s="684"/>
      <c r="BA29" s="684"/>
      <c r="BB29" s="684"/>
      <c r="BC29" s="684"/>
      <c r="BD29" s="698"/>
      <c r="BE29" s="518" t="s">
        <v>1310</v>
      </c>
      <c r="BF29" s="690"/>
      <c r="BG29" s="690"/>
      <c r="BH29" s="690"/>
      <c r="BI29" s="691"/>
      <c r="BJ29" s="485">
        <v>23.5</v>
      </c>
      <c r="BK29" s="693"/>
      <c r="BL29" s="693"/>
      <c r="BM29" s="693"/>
      <c r="BN29" s="693"/>
      <c r="BO29" s="693"/>
      <c r="BP29" s="693"/>
      <c r="BQ29" s="694"/>
      <c r="BR29" s="695" t="s">
        <v>1372</v>
      </c>
      <c r="BS29" s="696"/>
      <c r="BT29" s="696"/>
      <c r="BU29" s="696"/>
      <c r="BV29" s="696"/>
      <c r="BW29" s="696"/>
      <c r="BX29" s="696"/>
      <c r="BY29" s="696"/>
      <c r="BZ29" s="696"/>
      <c r="CA29" s="696"/>
      <c r="CB29" s="697"/>
      <c r="CC29" s="462" t="s">
        <v>1249</v>
      </c>
      <c r="CD29" s="684"/>
      <c r="CE29" s="684"/>
      <c r="CF29" s="684"/>
      <c r="CG29" s="684"/>
      <c r="CH29" s="684"/>
      <c r="CI29" s="685"/>
      <c r="CJ29" s="462"/>
      <c r="CK29" s="684"/>
      <c r="CL29" s="684"/>
      <c r="CM29" s="684"/>
      <c r="CN29" s="684"/>
      <c r="CO29" s="685"/>
      <c r="CP29" s="686">
        <v>44102</v>
      </c>
      <c r="CQ29" s="684"/>
      <c r="CR29" s="684"/>
      <c r="CS29" s="684"/>
      <c r="CT29" s="684"/>
      <c r="CU29" s="684"/>
      <c r="CV29" s="685"/>
      <c r="CW29" s="686" t="s">
        <v>1244</v>
      </c>
      <c r="CX29" s="684"/>
      <c r="CY29" s="684"/>
      <c r="CZ29" s="684"/>
      <c r="DA29" s="684"/>
      <c r="DB29" s="684"/>
      <c r="DC29" s="685"/>
      <c r="DD29" s="687"/>
      <c r="DE29" s="688"/>
      <c r="DF29" s="688"/>
      <c r="DG29" s="688"/>
      <c r="DH29" s="688"/>
      <c r="DI29" s="688"/>
      <c r="DJ29" s="688"/>
      <c r="DK29" s="688"/>
      <c r="DL29" s="689"/>
      <c r="DM29" s="687"/>
      <c r="DN29" s="688"/>
      <c r="DO29" s="688"/>
      <c r="DP29" s="688"/>
      <c r="DQ29" s="688"/>
      <c r="DR29" s="688"/>
      <c r="DS29" s="688"/>
      <c r="DT29" s="689"/>
      <c r="DU29" s="515" t="s">
        <v>1241</v>
      </c>
      <c r="DV29" s="690"/>
      <c r="DW29" s="690"/>
      <c r="DX29" s="690"/>
      <c r="DY29" s="690"/>
      <c r="DZ29" s="690"/>
      <c r="EA29" s="690"/>
      <c r="EB29" s="691"/>
      <c r="EC29" s="687"/>
      <c r="ED29" s="688"/>
      <c r="EE29" s="688"/>
      <c r="EF29" s="688"/>
      <c r="EG29" s="688"/>
      <c r="EH29" s="688"/>
      <c r="EI29" s="688"/>
      <c r="EJ29" s="688"/>
      <c r="EK29" s="692"/>
    </row>
    <row r="30" spans="1:141" s="92" customFormat="1" ht="41.25" customHeight="1" x14ac:dyDescent="0.2">
      <c r="A30" s="467" t="s">
        <v>1239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5"/>
      <c r="Y30" s="462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5"/>
      <c r="AP30" s="466" t="s">
        <v>912</v>
      </c>
      <c r="AQ30" s="684"/>
      <c r="AR30" s="684"/>
      <c r="AS30" s="684"/>
      <c r="AT30" s="684"/>
      <c r="AU30" s="684"/>
      <c r="AV30" s="684"/>
      <c r="AW30" s="684"/>
      <c r="AX30" s="685"/>
      <c r="AY30" s="462" t="s">
        <v>1169</v>
      </c>
      <c r="AZ30" s="684"/>
      <c r="BA30" s="684"/>
      <c r="BB30" s="684"/>
      <c r="BC30" s="684"/>
      <c r="BD30" s="698"/>
      <c r="BE30" s="518" t="s">
        <v>1311</v>
      </c>
      <c r="BF30" s="690"/>
      <c r="BG30" s="690"/>
      <c r="BH30" s="690"/>
      <c r="BI30" s="691"/>
      <c r="BJ30" s="485">
        <v>21.8</v>
      </c>
      <c r="BK30" s="693"/>
      <c r="BL30" s="693"/>
      <c r="BM30" s="693"/>
      <c r="BN30" s="693"/>
      <c r="BO30" s="693"/>
      <c r="BP30" s="693"/>
      <c r="BQ30" s="694"/>
      <c r="BR30" s="466" t="s">
        <v>1373</v>
      </c>
      <c r="BS30" s="684"/>
      <c r="BT30" s="684"/>
      <c r="BU30" s="684"/>
      <c r="BV30" s="684"/>
      <c r="BW30" s="684"/>
      <c r="BX30" s="684"/>
      <c r="BY30" s="684"/>
      <c r="BZ30" s="684"/>
      <c r="CA30" s="684"/>
      <c r="CB30" s="685"/>
      <c r="CC30" s="462" t="s">
        <v>1165</v>
      </c>
      <c r="CD30" s="684"/>
      <c r="CE30" s="684"/>
      <c r="CF30" s="684"/>
      <c r="CG30" s="684"/>
      <c r="CH30" s="684"/>
      <c r="CI30" s="685"/>
      <c r="CJ30" s="462"/>
      <c r="CK30" s="684"/>
      <c r="CL30" s="684"/>
      <c r="CM30" s="684"/>
      <c r="CN30" s="684"/>
      <c r="CO30" s="685"/>
      <c r="CP30" s="686">
        <v>43824</v>
      </c>
      <c r="CQ30" s="684"/>
      <c r="CR30" s="684"/>
      <c r="CS30" s="684"/>
      <c r="CT30" s="684"/>
      <c r="CU30" s="684"/>
      <c r="CV30" s="685"/>
      <c r="CW30" s="686" t="s">
        <v>1244</v>
      </c>
      <c r="CX30" s="684"/>
      <c r="CY30" s="684"/>
      <c r="CZ30" s="684"/>
      <c r="DA30" s="684"/>
      <c r="DB30" s="684"/>
      <c r="DC30" s="685"/>
      <c r="DD30" s="687"/>
      <c r="DE30" s="688"/>
      <c r="DF30" s="688"/>
      <c r="DG30" s="688"/>
      <c r="DH30" s="688"/>
      <c r="DI30" s="688"/>
      <c r="DJ30" s="688"/>
      <c r="DK30" s="688"/>
      <c r="DL30" s="689"/>
      <c r="DM30" s="687"/>
      <c r="DN30" s="688"/>
      <c r="DO30" s="688"/>
      <c r="DP30" s="688"/>
      <c r="DQ30" s="688"/>
      <c r="DR30" s="688"/>
      <c r="DS30" s="688"/>
      <c r="DT30" s="689"/>
      <c r="DU30" s="515" t="s">
        <v>1241</v>
      </c>
      <c r="DV30" s="690"/>
      <c r="DW30" s="690"/>
      <c r="DX30" s="690"/>
      <c r="DY30" s="690"/>
      <c r="DZ30" s="690"/>
      <c r="EA30" s="690"/>
      <c r="EB30" s="691"/>
      <c r="EC30" s="687"/>
      <c r="ED30" s="688"/>
      <c r="EE30" s="688"/>
      <c r="EF30" s="688"/>
      <c r="EG30" s="688"/>
      <c r="EH30" s="688"/>
      <c r="EI30" s="688"/>
      <c r="EJ30" s="688"/>
      <c r="EK30" s="692"/>
    </row>
    <row r="31" spans="1:141" s="92" customFormat="1" ht="41.25" customHeight="1" x14ac:dyDescent="0.2">
      <c r="A31" s="467" t="s">
        <v>1239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5"/>
      <c r="Y31" s="462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4"/>
      <c r="AL31" s="684"/>
      <c r="AM31" s="684"/>
      <c r="AN31" s="684"/>
      <c r="AO31" s="685"/>
      <c r="AP31" s="466" t="s">
        <v>912</v>
      </c>
      <c r="AQ31" s="684"/>
      <c r="AR31" s="684"/>
      <c r="AS31" s="684"/>
      <c r="AT31" s="684"/>
      <c r="AU31" s="684"/>
      <c r="AV31" s="684"/>
      <c r="AW31" s="684"/>
      <c r="AX31" s="685"/>
      <c r="AY31" s="462" t="s">
        <v>1169</v>
      </c>
      <c r="AZ31" s="684"/>
      <c r="BA31" s="684"/>
      <c r="BB31" s="684"/>
      <c r="BC31" s="684"/>
      <c r="BD31" s="698"/>
      <c r="BE31" s="518" t="s">
        <v>1312</v>
      </c>
      <c r="BF31" s="690"/>
      <c r="BG31" s="690"/>
      <c r="BH31" s="690"/>
      <c r="BI31" s="691"/>
      <c r="BJ31" s="485">
        <v>14.7</v>
      </c>
      <c r="BK31" s="693"/>
      <c r="BL31" s="693"/>
      <c r="BM31" s="693"/>
      <c r="BN31" s="693"/>
      <c r="BO31" s="693"/>
      <c r="BP31" s="693"/>
      <c r="BQ31" s="694"/>
      <c r="BR31" s="466" t="s">
        <v>1374</v>
      </c>
      <c r="BS31" s="684"/>
      <c r="BT31" s="684"/>
      <c r="BU31" s="684"/>
      <c r="BV31" s="684"/>
      <c r="BW31" s="684"/>
      <c r="BX31" s="684"/>
      <c r="BY31" s="684"/>
      <c r="BZ31" s="684"/>
      <c r="CA31" s="684"/>
      <c r="CB31" s="685"/>
      <c r="CC31" s="462" t="s">
        <v>1250</v>
      </c>
      <c r="CD31" s="684"/>
      <c r="CE31" s="684"/>
      <c r="CF31" s="684"/>
      <c r="CG31" s="684"/>
      <c r="CH31" s="684"/>
      <c r="CI31" s="685"/>
      <c r="CJ31" s="462"/>
      <c r="CK31" s="684"/>
      <c r="CL31" s="684"/>
      <c r="CM31" s="684"/>
      <c r="CN31" s="684"/>
      <c r="CO31" s="685"/>
      <c r="CP31" s="686">
        <v>47143</v>
      </c>
      <c r="CQ31" s="684"/>
      <c r="CR31" s="684"/>
      <c r="CS31" s="684"/>
      <c r="CT31" s="684"/>
      <c r="CU31" s="684"/>
      <c r="CV31" s="685"/>
      <c r="CW31" s="686">
        <v>45316</v>
      </c>
      <c r="CX31" s="684"/>
      <c r="CY31" s="684"/>
      <c r="CZ31" s="684"/>
      <c r="DA31" s="684"/>
      <c r="DB31" s="684"/>
      <c r="DC31" s="685"/>
      <c r="DD31" s="687"/>
      <c r="DE31" s="688"/>
      <c r="DF31" s="688"/>
      <c r="DG31" s="688"/>
      <c r="DH31" s="688"/>
      <c r="DI31" s="688"/>
      <c r="DJ31" s="688"/>
      <c r="DK31" s="688"/>
      <c r="DL31" s="689"/>
      <c r="DM31" s="687"/>
      <c r="DN31" s="688"/>
      <c r="DO31" s="688"/>
      <c r="DP31" s="688"/>
      <c r="DQ31" s="688"/>
      <c r="DR31" s="688"/>
      <c r="DS31" s="688"/>
      <c r="DT31" s="689"/>
      <c r="DU31" s="515" t="s">
        <v>1241</v>
      </c>
      <c r="DV31" s="690"/>
      <c r="DW31" s="690"/>
      <c r="DX31" s="690"/>
      <c r="DY31" s="690"/>
      <c r="DZ31" s="690"/>
      <c r="EA31" s="690"/>
      <c r="EB31" s="691"/>
      <c r="EC31" s="687"/>
      <c r="ED31" s="688"/>
      <c r="EE31" s="688"/>
      <c r="EF31" s="688"/>
      <c r="EG31" s="688"/>
      <c r="EH31" s="688"/>
      <c r="EI31" s="688"/>
      <c r="EJ31" s="688"/>
      <c r="EK31" s="692"/>
    </row>
    <row r="32" spans="1:141" s="92" customFormat="1" ht="41.25" customHeight="1" x14ac:dyDescent="0.2">
      <c r="A32" s="467" t="s">
        <v>1239</v>
      </c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5"/>
      <c r="Y32" s="462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  <c r="AL32" s="684"/>
      <c r="AM32" s="684"/>
      <c r="AN32" s="684"/>
      <c r="AO32" s="685"/>
      <c r="AP32" s="466" t="s">
        <v>912</v>
      </c>
      <c r="AQ32" s="684"/>
      <c r="AR32" s="684"/>
      <c r="AS32" s="684"/>
      <c r="AT32" s="684"/>
      <c r="AU32" s="684"/>
      <c r="AV32" s="684"/>
      <c r="AW32" s="684"/>
      <c r="AX32" s="685"/>
      <c r="AY32" s="462" t="s">
        <v>1169</v>
      </c>
      <c r="AZ32" s="684"/>
      <c r="BA32" s="684"/>
      <c r="BB32" s="684"/>
      <c r="BC32" s="684"/>
      <c r="BD32" s="698"/>
      <c r="BE32" s="518" t="s">
        <v>1313</v>
      </c>
      <c r="BF32" s="690"/>
      <c r="BG32" s="690"/>
      <c r="BH32" s="690"/>
      <c r="BI32" s="691"/>
      <c r="BJ32" s="485">
        <v>14.7</v>
      </c>
      <c r="BK32" s="693"/>
      <c r="BL32" s="693"/>
      <c r="BM32" s="693"/>
      <c r="BN32" s="693"/>
      <c r="BO32" s="693"/>
      <c r="BP32" s="693"/>
      <c r="BQ32" s="694"/>
      <c r="BR32" s="466" t="s">
        <v>1375</v>
      </c>
      <c r="BS32" s="684"/>
      <c r="BT32" s="684"/>
      <c r="BU32" s="684"/>
      <c r="BV32" s="684"/>
      <c r="BW32" s="684"/>
      <c r="BX32" s="684"/>
      <c r="BY32" s="684"/>
      <c r="BZ32" s="684"/>
      <c r="CA32" s="684"/>
      <c r="CB32" s="685"/>
      <c r="CC32" s="462" t="s">
        <v>1251</v>
      </c>
      <c r="CD32" s="684"/>
      <c r="CE32" s="684"/>
      <c r="CF32" s="684"/>
      <c r="CG32" s="684"/>
      <c r="CH32" s="684"/>
      <c r="CI32" s="685"/>
      <c r="CJ32" s="462"/>
      <c r="CK32" s="684"/>
      <c r="CL32" s="684"/>
      <c r="CM32" s="684"/>
      <c r="CN32" s="684"/>
      <c r="CO32" s="685"/>
      <c r="CP32" s="686">
        <v>43608</v>
      </c>
      <c r="CQ32" s="684"/>
      <c r="CR32" s="684"/>
      <c r="CS32" s="684"/>
      <c r="CT32" s="684"/>
      <c r="CU32" s="684"/>
      <c r="CV32" s="685"/>
      <c r="CW32" s="686">
        <v>45435</v>
      </c>
      <c r="CX32" s="684"/>
      <c r="CY32" s="684"/>
      <c r="CZ32" s="684"/>
      <c r="DA32" s="684"/>
      <c r="DB32" s="684"/>
      <c r="DC32" s="685"/>
      <c r="DD32" s="687"/>
      <c r="DE32" s="688"/>
      <c r="DF32" s="688"/>
      <c r="DG32" s="688"/>
      <c r="DH32" s="688"/>
      <c r="DI32" s="688"/>
      <c r="DJ32" s="688"/>
      <c r="DK32" s="688"/>
      <c r="DL32" s="689"/>
      <c r="DM32" s="687"/>
      <c r="DN32" s="688"/>
      <c r="DO32" s="688"/>
      <c r="DP32" s="688"/>
      <c r="DQ32" s="688"/>
      <c r="DR32" s="688"/>
      <c r="DS32" s="688"/>
      <c r="DT32" s="689"/>
      <c r="DU32" s="515" t="s">
        <v>1241</v>
      </c>
      <c r="DV32" s="690"/>
      <c r="DW32" s="690"/>
      <c r="DX32" s="690"/>
      <c r="DY32" s="690"/>
      <c r="DZ32" s="690"/>
      <c r="EA32" s="690"/>
      <c r="EB32" s="691"/>
      <c r="EC32" s="687"/>
      <c r="ED32" s="688"/>
      <c r="EE32" s="688"/>
      <c r="EF32" s="688"/>
      <c r="EG32" s="688"/>
      <c r="EH32" s="688"/>
      <c r="EI32" s="688"/>
      <c r="EJ32" s="688"/>
      <c r="EK32" s="692"/>
    </row>
    <row r="33" spans="1:141" s="92" customFormat="1" ht="41.25" customHeight="1" x14ac:dyDescent="0.2">
      <c r="A33" s="467" t="s">
        <v>1245</v>
      </c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5"/>
      <c r="Y33" s="462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  <c r="AL33" s="684"/>
      <c r="AM33" s="684"/>
      <c r="AN33" s="684"/>
      <c r="AO33" s="685"/>
      <c r="AP33" s="466" t="s">
        <v>912</v>
      </c>
      <c r="AQ33" s="684"/>
      <c r="AR33" s="684"/>
      <c r="AS33" s="684"/>
      <c r="AT33" s="684"/>
      <c r="AU33" s="684"/>
      <c r="AV33" s="684"/>
      <c r="AW33" s="684"/>
      <c r="AX33" s="685"/>
      <c r="AY33" s="462" t="s">
        <v>1169</v>
      </c>
      <c r="AZ33" s="684"/>
      <c r="BA33" s="684"/>
      <c r="BB33" s="684"/>
      <c r="BC33" s="684"/>
      <c r="BD33" s="698"/>
      <c r="BE33" s="518" t="s">
        <v>1314</v>
      </c>
      <c r="BF33" s="690"/>
      <c r="BG33" s="690"/>
      <c r="BH33" s="690"/>
      <c r="BI33" s="691"/>
      <c r="BJ33" s="485">
        <v>15.6</v>
      </c>
      <c r="BK33" s="693"/>
      <c r="BL33" s="693"/>
      <c r="BM33" s="693"/>
      <c r="BN33" s="693"/>
      <c r="BO33" s="693"/>
      <c r="BP33" s="693"/>
      <c r="BQ33" s="694"/>
      <c r="BR33" s="695" t="s">
        <v>1372</v>
      </c>
      <c r="BS33" s="696"/>
      <c r="BT33" s="696"/>
      <c r="BU33" s="696"/>
      <c r="BV33" s="696"/>
      <c r="BW33" s="696"/>
      <c r="BX33" s="696"/>
      <c r="BY33" s="696"/>
      <c r="BZ33" s="696"/>
      <c r="CA33" s="696"/>
      <c r="CB33" s="697"/>
      <c r="CC33" s="462" t="s">
        <v>1252</v>
      </c>
      <c r="CD33" s="684"/>
      <c r="CE33" s="684"/>
      <c r="CF33" s="684"/>
      <c r="CG33" s="684"/>
      <c r="CH33" s="684"/>
      <c r="CI33" s="685"/>
      <c r="CJ33" s="462"/>
      <c r="CK33" s="684"/>
      <c r="CL33" s="684"/>
      <c r="CM33" s="684"/>
      <c r="CN33" s="684"/>
      <c r="CO33" s="685"/>
      <c r="CP33" s="686">
        <v>44300</v>
      </c>
      <c r="CQ33" s="684"/>
      <c r="CR33" s="684"/>
      <c r="CS33" s="684"/>
      <c r="CT33" s="684"/>
      <c r="CU33" s="684"/>
      <c r="CV33" s="685"/>
      <c r="CW33" s="686" t="s">
        <v>1244</v>
      </c>
      <c r="CX33" s="684"/>
      <c r="CY33" s="684"/>
      <c r="CZ33" s="684"/>
      <c r="DA33" s="684"/>
      <c r="DB33" s="684"/>
      <c r="DC33" s="685"/>
      <c r="DD33" s="687"/>
      <c r="DE33" s="688"/>
      <c r="DF33" s="688"/>
      <c r="DG33" s="688"/>
      <c r="DH33" s="688"/>
      <c r="DI33" s="688"/>
      <c r="DJ33" s="688"/>
      <c r="DK33" s="688"/>
      <c r="DL33" s="689"/>
      <c r="DM33" s="687"/>
      <c r="DN33" s="688"/>
      <c r="DO33" s="688"/>
      <c r="DP33" s="688"/>
      <c r="DQ33" s="688"/>
      <c r="DR33" s="688"/>
      <c r="DS33" s="688"/>
      <c r="DT33" s="689"/>
      <c r="DU33" s="515" t="s">
        <v>1241</v>
      </c>
      <c r="DV33" s="690"/>
      <c r="DW33" s="690"/>
      <c r="DX33" s="690"/>
      <c r="DY33" s="690"/>
      <c r="DZ33" s="690"/>
      <c r="EA33" s="690"/>
      <c r="EB33" s="691"/>
      <c r="EC33" s="687"/>
      <c r="ED33" s="688"/>
      <c r="EE33" s="688"/>
      <c r="EF33" s="688"/>
      <c r="EG33" s="688"/>
      <c r="EH33" s="688"/>
      <c r="EI33" s="688"/>
      <c r="EJ33" s="688"/>
      <c r="EK33" s="692"/>
    </row>
    <row r="34" spans="1:141" s="92" customFormat="1" ht="41.25" customHeight="1" x14ac:dyDescent="0.2">
      <c r="A34" s="467" t="s">
        <v>1245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5"/>
      <c r="Y34" s="462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5"/>
      <c r="AP34" s="466" t="s">
        <v>912</v>
      </c>
      <c r="AQ34" s="684"/>
      <c r="AR34" s="684"/>
      <c r="AS34" s="684"/>
      <c r="AT34" s="684"/>
      <c r="AU34" s="684"/>
      <c r="AV34" s="684"/>
      <c r="AW34" s="684"/>
      <c r="AX34" s="685"/>
      <c r="AY34" s="462" t="s">
        <v>1169</v>
      </c>
      <c r="AZ34" s="684"/>
      <c r="BA34" s="684"/>
      <c r="BB34" s="684"/>
      <c r="BC34" s="684"/>
      <c r="BD34" s="698"/>
      <c r="BE34" s="518" t="s">
        <v>1315</v>
      </c>
      <c r="BF34" s="690"/>
      <c r="BG34" s="690"/>
      <c r="BH34" s="690"/>
      <c r="BI34" s="691"/>
      <c r="BJ34" s="485">
        <v>15.6</v>
      </c>
      <c r="BK34" s="693"/>
      <c r="BL34" s="693"/>
      <c r="BM34" s="693"/>
      <c r="BN34" s="693"/>
      <c r="BO34" s="693"/>
      <c r="BP34" s="693"/>
      <c r="BQ34" s="694"/>
      <c r="BR34" s="695" t="s">
        <v>1376</v>
      </c>
      <c r="BS34" s="696"/>
      <c r="BT34" s="696"/>
      <c r="BU34" s="696"/>
      <c r="BV34" s="696"/>
      <c r="BW34" s="696"/>
      <c r="BX34" s="696"/>
      <c r="BY34" s="696"/>
      <c r="BZ34" s="696"/>
      <c r="CA34" s="696"/>
      <c r="CB34" s="697"/>
      <c r="CC34" s="462" t="s">
        <v>1253</v>
      </c>
      <c r="CD34" s="684"/>
      <c r="CE34" s="684"/>
      <c r="CF34" s="684"/>
      <c r="CG34" s="684"/>
      <c r="CH34" s="684"/>
      <c r="CI34" s="685"/>
      <c r="CJ34" s="462"/>
      <c r="CK34" s="684"/>
      <c r="CL34" s="684"/>
      <c r="CM34" s="684"/>
      <c r="CN34" s="684"/>
      <c r="CO34" s="685"/>
      <c r="CP34" s="686">
        <v>44774</v>
      </c>
      <c r="CQ34" s="684"/>
      <c r="CR34" s="684"/>
      <c r="CS34" s="684"/>
      <c r="CT34" s="684"/>
      <c r="CU34" s="684"/>
      <c r="CV34" s="685"/>
      <c r="CW34" s="686" t="s">
        <v>1244</v>
      </c>
      <c r="CX34" s="684"/>
      <c r="CY34" s="684"/>
      <c r="CZ34" s="684"/>
      <c r="DA34" s="684"/>
      <c r="DB34" s="684"/>
      <c r="DC34" s="685"/>
      <c r="DD34" s="687"/>
      <c r="DE34" s="688"/>
      <c r="DF34" s="688"/>
      <c r="DG34" s="688"/>
      <c r="DH34" s="688"/>
      <c r="DI34" s="688"/>
      <c r="DJ34" s="688"/>
      <c r="DK34" s="688"/>
      <c r="DL34" s="689"/>
      <c r="DM34" s="687"/>
      <c r="DN34" s="688"/>
      <c r="DO34" s="688"/>
      <c r="DP34" s="688"/>
      <c r="DQ34" s="688"/>
      <c r="DR34" s="688"/>
      <c r="DS34" s="688"/>
      <c r="DT34" s="689"/>
      <c r="DU34" s="515" t="s">
        <v>1241</v>
      </c>
      <c r="DV34" s="690"/>
      <c r="DW34" s="690"/>
      <c r="DX34" s="690"/>
      <c r="DY34" s="690"/>
      <c r="DZ34" s="690"/>
      <c r="EA34" s="690"/>
      <c r="EB34" s="691"/>
      <c r="EC34" s="687"/>
      <c r="ED34" s="688"/>
      <c r="EE34" s="688"/>
      <c r="EF34" s="688"/>
      <c r="EG34" s="688"/>
      <c r="EH34" s="688"/>
      <c r="EI34" s="688"/>
      <c r="EJ34" s="688"/>
      <c r="EK34" s="692"/>
    </row>
    <row r="35" spans="1:141" s="92" customFormat="1" ht="41.25" customHeight="1" x14ac:dyDescent="0.2">
      <c r="A35" s="467" t="s">
        <v>1239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5"/>
      <c r="Y35" s="462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5"/>
      <c r="AP35" s="466" t="s">
        <v>912</v>
      </c>
      <c r="AQ35" s="684"/>
      <c r="AR35" s="684"/>
      <c r="AS35" s="684"/>
      <c r="AT35" s="684"/>
      <c r="AU35" s="684"/>
      <c r="AV35" s="684"/>
      <c r="AW35" s="684"/>
      <c r="AX35" s="685"/>
      <c r="AY35" s="462" t="s">
        <v>1169</v>
      </c>
      <c r="AZ35" s="684"/>
      <c r="BA35" s="684"/>
      <c r="BB35" s="684"/>
      <c r="BC35" s="684"/>
      <c r="BD35" s="698"/>
      <c r="BE35" s="518" t="s">
        <v>1316</v>
      </c>
      <c r="BF35" s="690"/>
      <c r="BG35" s="690"/>
      <c r="BH35" s="690"/>
      <c r="BI35" s="691"/>
      <c r="BJ35" s="485">
        <v>14.7</v>
      </c>
      <c r="BK35" s="693"/>
      <c r="BL35" s="693"/>
      <c r="BM35" s="693"/>
      <c r="BN35" s="693"/>
      <c r="BO35" s="693"/>
      <c r="BP35" s="693"/>
      <c r="BQ35" s="694"/>
      <c r="BR35" s="466" t="s">
        <v>1377</v>
      </c>
      <c r="BS35" s="684"/>
      <c r="BT35" s="684"/>
      <c r="BU35" s="684"/>
      <c r="BV35" s="684"/>
      <c r="BW35" s="684"/>
      <c r="BX35" s="684"/>
      <c r="BY35" s="684"/>
      <c r="BZ35" s="684"/>
      <c r="CA35" s="684"/>
      <c r="CB35" s="685"/>
      <c r="CC35" s="462" t="s">
        <v>1254</v>
      </c>
      <c r="CD35" s="684"/>
      <c r="CE35" s="684"/>
      <c r="CF35" s="684"/>
      <c r="CG35" s="684"/>
      <c r="CH35" s="684"/>
      <c r="CI35" s="685"/>
      <c r="CJ35" s="462"/>
      <c r="CK35" s="684"/>
      <c r="CL35" s="684"/>
      <c r="CM35" s="684"/>
      <c r="CN35" s="684"/>
      <c r="CO35" s="685"/>
      <c r="CP35" s="686">
        <v>43497</v>
      </c>
      <c r="CQ35" s="684"/>
      <c r="CR35" s="684"/>
      <c r="CS35" s="684"/>
      <c r="CT35" s="684"/>
      <c r="CU35" s="684"/>
      <c r="CV35" s="685"/>
      <c r="CW35" s="686">
        <v>45323</v>
      </c>
      <c r="CX35" s="684"/>
      <c r="CY35" s="684"/>
      <c r="CZ35" s="684"/>
      <c r="DA35" s="684"/>
      <c r="DB35" s="684"/>
      <c r="DC35" s="685"/>
      <c r="DD35" s="687"/>
      <c r="DE35" s="688"/>
      <c r="DF35" s="688"/>
      <c r="DG35" s="688"/>
      <c r="DH35" s="688"/>
      <c r="DI35" s="688"/>
      <c r="DJ35" s="688"/>
      <c r="DK35" s="688"/>
      <c r="DL35" s="689"/>
      <c r="DM35" s="687"/>
      <c r="DN35" s="688"/>
      <c r="DO35" s="688"/>
      <c r="DP35" s="688"/>
      <c r="DQ35" s="688"/>
      <c r="DR35" s="688"/>
      <c r="DS35" s="688"/>
      <c r="DT35" s="689"/>
      <c r="DU35" s="515" t="s">
        <v>1241</v>
      </c>
      <c r="DV35" s="690"/>
      <c r="DW35" s="690"/>
      <c r="DX35" s="690"/>
      <c r="DY35" s="690"/>
      <c r="DZ35" s="690"/>
      <c r="EA35" s="690"/>
      <c r="EB35" s="691"/>
      <c r="EC35" s="687"/>
      <c r="ED35" s="688"/>
      <c r="EE35" s="688"/>
      <c r="EF35" s="688"/>
      <c r="EG35" s="688"/>
      <c r="EH35" s="688"/>
      <c r="EI35" s="688"/>
      <c r="EJ35" s="688"/>
      <c r="EK35" s="692"/>
    </row>
    <row r="36" spans="1:141" s="92" customFormat="1" ht="54" customHeight="1" x14ac:dyDescent="0.2">
      <c r="A36" s="467" t="s">
        <v>1245</v>
      </c>
      <c r="B36" s="684"/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5"/>
      <c r="Y36" s="462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  <c r="AL36" s="684"/>
      <c r="AM36" s="684"/>
      <c r="AN36" s="684"/>
      <c r="AO36" s="685"/>
      <c r="AP36" s="466" t="s">
        <v>912</v>
      </c>
      <c r="AQ36" s="684"/>
      <c r="AR36" s="684"/>
      <c r="AS36" s="684"/>
      <c r="AT36" s="684"/>
      <c r="AU36" s="684"/>
      <c r="AV36" s="684"/>
      <c r="AW36" s="684"/>
      <c r="AX36" s="685"/>
      <c r="AY36" s="462" t="s">
        <v>1169</v>
      </c>
      <c r="AZ36" s="684"/>
      <c r="BA36" s="684"/>
      <c r="BB36" s="684"/>
      <c r="BC36" s="684"/>
      <c r="BD36" s="698"/>
      <c r="BE36" s="518" t="s">
        <v>1317</v>
      </c>
      <c r="BF36" s="690"/>
      <c r="BG36" s="690"/>
      <c r="BH36" s="690"/>
      <c r="BI36" s="691"/>
      <c r="BJ36" s="485">
        <v>17</v>
      </c>
      <c r="BK36" s="693"/>
      <c r="BL36" s="693"/>
      <c r="BM36" s="693"/>
      <c r="BN36" s="693"/>
      <c r="BO36" s="693"/>
      <c r="BP36" s="693"/>
      <c r="BQ36" s="694"/>
      <c r="BR36" s="695" t="s">
        <v>1337</v>
      </c>
      <c r="BS36" s="696"/>
      <c r="BT36" s="696"/>
      <c r="BU36" s="696"/>
      <c r="BV36" s="696"/>
      <c r="BW36" s="696"/>
      <c r="BX36" s="696"/>
      <c r="BY36" s="696"/>
      <c r="BZ36" s="696"/>
      <c r="CA36" s="696"/>
      <c r="CB36" s="697"/>
      <c r="CC36" s="462" t="s">
        <v>1256</v>
      </c>
      <c r="CD36" s="684"/>
      <c r="CE36" s="684"/>
      <c r="CF36" s="684"/>
      <c r="CG36" s="684"/>
      <c r="CH36" s="684"/>
      <c r="CI36" s="685"/>
      <c r="CJ36" s="462"/>
      <c r="CK36" s="684"/>
      <c r="CL36" s="684"/>
      <c r="CM36" s="684"/>
      <c r="CN36" s="684"/>
      <c r="CO36" s="685"/>
      <c r="CP36" s="686">
        <v>44242</v>
      </c>
      <c r="CQ36" s="684"/>
      <c r="CR36" s="684"/>
      <c r="CS36" s="684"/>
      <c r="CT36" s="684"/>
      <c r="CU36" s="684"/>
      <c r="CV36" s="685"/>
      <c r="CW36" s="686" t="s">
        <v>1244</v>
      </c>
      <c r="CX36" s="684"/>
      <c r="CY36" s="684"/>
      <c r="CZ36" s="684"/>
      <c r="DA36" s="684"/>
      <c r="DB36" s="684"/>
      <c r="DC36" s="685"/>
      <c r="DD36" s="687"/>
      <c r="DE36" s="688"/>
      <c r="DF36" s="688"/>
      <c r="DG36" s="688"/>
      <c r="DH36" s="688"/>
      <c r="DI36" s="688"/>
      <c r="DJ36" s="688"/>
      <c r="DK36" s="688"/>
      <c r="DL36" s="689"/>
      <c r="DM36" s="687"/>
      <c r="DN36" s="688"/>
      <c r="DO36" s="688"/>
      <c r="DP36" s="688"/>
      <c r="DQ36" s="688"/>
      <c r="DR36" s="688"/>
      <c r="DS36" s="688"/>
      <c r="DT36" s="689"/>
      <c r="DU36" s="515" t="s">
        <v>1241</v>
      </c>
      <c r="DV36" s="690"/>
      <c r="DW36" s="690"/>
      <c r="DX36" s="690"/>
      <c r="DY36" s="690"/>
      <c r="DZ36" s="690"/>
      <c r="EA36" s="690"/>
      <c r="EB36" s="691"/>
      <c r="EC36" s="687"/>
      <c r="ED36" s="688"/>
      <c r="EE36" s="688"/>
      <c r="EF36" s="688"/>
      <c r="EG36" s="688"/>
      <c r="EH36" s="688"/>
      <c r="EI36" s="688"/>
      <c r="EJ36" s="688"/>
      <c r="EK36" s="692"/>
    </row>
    <row r="37" spans="1:141" s="92" customFormat="1" ht="41.25" customHeight="1" x14ac:dyDescent="0.2">
      <c r="A37" s="467" t="s">
        <v>1239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699"/>
      <c r="Y37" s="462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4"/>
      <c r="AP37" s="466" t="s">
        <v>912</v>
      </c>
      <c r="AQ37" s="684"/>
      <c r="AR37" s="684"/>
      <c r="AS37" s="684"/>
      <c r="AT37" s="684"/>
      <c r="AU37" s="684"/>
      <c r="AV37" s="684"/>
      <c r="AW37" s="684"/>
      <c r="AX37" s="685"/>
      <c r="AY37" s="462" t="s">
        <v>1169</v>
      </c>
      <c r="AZ37" s="463"/>
      <c r="BA37" s="463"/>
      <c r="BB37" s="463"/>
      <c r="BC37" s="463"/>
      <c r="BD37" s="465"/>
      <c r="BE37" s="518" t="s">
        <v>1318</v>
      </c>
      <c r="BF37" s="690"/>
      <c r="BG37" s="690"/>
      <c r="BH37" s="690"/>
      <c r="BI37" s="691"/>
      <c r="BJ37" s="515">
        <v>19.8</v>
      </c>
      <c r="BK37" s="516"/>
      <c r="BL37" s="516"/>
      <c r="BM37" s="516"/>
      <c r="BN37" s="516"/>
      <c r="BO37" s="516"/>
      <c r="BP37" s="516"/>
      <c r="BQ37" s="700"/>
      <c r="BR37" s="701" t="s">
        <v>1257</v>
      </c>
      <c r="BS37" s="702"/>
      <c r="BT37" s="702"/>
      <c r="BU37" s="702"/>
      <c r="BV37" s="702"/>
      <c r="BW37" s="702"/>
      <c r="BX37" s="702"/>
      <c r="BY37" s="702"/>
      <c r="BZ37" s="702"/>
      <c r="CA37" s="702"/>
      <c r="CB37" s="703"/>
      <c r="CC37" s="462" t="s">
        <v>1258</v>
      </c>
      <c r="CD37" s="463"/>
      <c r="CE37" s="463"/>
      <c r="CF37" s="463"/>
      <c r="CG37" s="463"/>
      <c r="CH37" s="463"/>
      <c r="CI37" s="464"/>
      <c r="CJ37" s="462"/>
      <c r="CK37" s="463"/>
      <c r="CL37" s="463"/>
      <c r="CM37" s="463"/>
      <c r="CN37" s="463"/>
      <c r="CO37" s="464"/>
      <c r="CP37" s="686">
        <v>43829</v>
      </c>
      <c r="CQ37" s="704"/>
      <c r="CR37" s="704"/>
      <c r="CS37" s="704"/>
      <c r="CT37" s="704"/>
      <c r="CU37" s="704"/>
      <c r="CV37" s="705"/>
      <c r="CW37" s="466" t="s">
        <v>1244</v>
      </c>
      <c r="CX37" s="467"/>
      <c r="CY37" s="467"/>
      <c r="CZ37" s="467"/>
      <c r="DA37" s="467"/>
      <c r="DB37" s="467"/>
      <c r="DC37" s="699"/>
      <c r="DD37" s="687"/>
      <c r="DE37" s="706"/>
      <c r="DF37" s="706"/>
      <c r="DG37" s="706"/>
      <c r="DH37" s="706"/>
      <c r="DI37" s="706"/>
      <c r="DJ37" s="706"/>
      <c r="DK37" s="706"/>
      <c r="DL37" s="707"/>
      <c r="DM37" s="687"/>
      <c r="DN37" s="706"/>
      <c r="DO37" s="706"/>
      <c r="DP37" s="706"/>
      <c r="DQ37" s="706"/>
      <c r="DR37" s="706"/>
      <c r="DS37" s="706"/>
      <c r="DT37" s="707"/>
      <c r="DU37" s="515" t="s">
        <v>1241</v>
      </c>
      <c r="DV37" s="516"/>
      <c r="DW37" s="516"/>
      <c r="DX37" s="516"/>
      <c r="DY37" s="516"/>
      <c r="DZ37" s="516"/>
      <c r="EA37" s="516"/>
      <c r="EB37" s="700"/>
      <c r="EC37" s="687"/>
      <c r="ED37" s="706"/>
      <c r="EE37" s="706"/>
      <c r="EF37" s="706"/>
      <c r="EG37" s="706"/>
      <c r="EH37" s="706"/>
      <c r="EI37" s="706"/>
      <c r="EJ37" s="706"/>
      <c r="EK37" s="708"/>
    </row>
    <row r="38" spans="1:141" s="92" customFormat="1" ht="41.25" customHeight="1" x14ac:dyDescent="0.2">
      <c r="A38" s="467" t="s">
        <v>1245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5"/>
      <c r="Y38" s="462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  <c r="AL38" s="684"/>
      <c r="AM38" s="684"/>
      <c r="AN38" s="684"/>
      <c r="AO38" s="685"/>
      <c r="AP38" s="466" t="s">
        <v>912</v>
      </c>
      <c r="AQ38" s="684"/>
      <c r="AR38" s="684"/>
      <c r="AS38" s="684"/>
      <c r="AT38" s="684"/>
      <c r="AU38" s="684"/>
      <c r="AV38" s="684"/>
      <c r="AW38" s="684"/>
      <c r="AX38" s="685"/>
      <c r="AY38" s="462" t="s">
        <v>1169</v>
      </c>
      <c r="AZ38" s="684"/>
      <c r="BA38" s="684"/>
      <c r="BB38" s="684"/>
      <c r="BC38" s="684"/>
      <c r="BD38" s="698"/>
      <c r="BE38" s="518" t="s">
        <v>1319</v>
      </c>
      <c r="BF38" s="690"/>
      <c r="BG38" s="690"/>
      <c r="BH38" s="690"/>
      <c r="BI38" s="691"/>
      <c r="BJ38" s="515">
        <v>52.7</v>
      </c>
      <c r="BK38" s="690"/>
      <c r="BL38" s="690"/>
      <c r="BM38" s="690"/>
      <c r="BN38" s="690"/>
      <c r="BO38" s="690"/>
      <c r="BP38" s="690"/>
      <c r="BQ38" s="691"/>
      <c r="BR38" s="466" t="s">
        <v>1379</v>
      </c>
      <c r="BS38" s="684"/>
      <c r="BT38" s="684"/>
      <c r="BU38" s="684"/>
      <c r="BV38" s="684"/>
      <c r="BW38" s="684"/>
      <c r="BX38" s="684"/>
      <c r="BY38" s="684"/>
      <c r="BZ38" s="684"/>
      <c r="CA38" s="684"/>
      <c r="CB38" s="685"/>
      <c r="CC38" s="462" t="s">
        <v>1259</v>
      </c>
      <c r="CD38" s="684"/>
      <c r="CE38" s="684"/>
      <c r="CF38" s="684"/>
      <c r="CG38" s="684"/>
      <c r="CH38" s="684"/>
      <c r="CI38" s="685"/>
      <c r="CJ38" s="462"/>
      <c r="CK38" s="684"/>
      <c r="CL38" s="684"/>
      <c r="CM38" s="684"/>
      <c r="CN38" s="684"/>
      <c r="CO38" s="685"/>
      <c r="CP38" s="686">
        <v>44109</v>
      </c>
      <c r="CQ38" s="684"/>
      <c r="CR38" s="684"/>
      <c r="CS38" s="684"/>
      <c r="CT38" s="684"/>
      <c r="CU38" s="684"/>
      <c r="CV38" s="685"/>
      <c r="CW38" s="466" t="s">
        <v>1244</v>
      </c>
      <c r="CX38" s="467"/>
      <c r="CY38" s="467"/>
      <c r="CZ38" s="467"/>
      <c r="DA38" s="467"/>
      <c r="DB38" s="467"/>
      <c r="DC38" s="699"/>
      <c r="DD38" s="687"/>
      <c r="DE38" s="688"/>
      <c r="DF38" s="688"/>
      <c r="DG38" s="688"/>
      <c r="DH38" s="688"/>
      <c r="DI38" s="688"/>
      <c r="DJ38" s="688"/>
      <c r="DK38" s="688"/>
      <c r="DL38" s="689"/>
      <c r="DM38" s="687"/>
      <c r="DN38" s="688"/>
      <c r="DO38" s="688"/>
      <c r="DP38" s="688"/>
      <c r="DQ38" s="688"/>
      <c r="DR38" s="688"/>
      <c r="DS38" s="688"/>
      <c r="DT38" s="689"/>
      <c r="DU38" s="515" t="s">
        <v>1241</v>
      </c>
      <c r="DV38" s="690"/>
      <c r="DW38" s="690"/>
      <c r="DX38" s="690"/>
      <c r="DY38" s="690"/>
      <c r="DZ38" s="690"/>
      <c r="EA38" s="690"/>
      <c r="EB38" s="691"/>
      <c r="EC38" s="687"/>
      <c r="ED38" s="688"/>
      <c r="EE38" s="688"/>
      <c r="EF38" s="688"/>
      <c r="EG38" s="688"/>
      <c r="EH38" s="688"/>
      <c r="EI38" s="688"/>
      <c r="EJ38" s="688"/>
      <c r="EK38" s="692"/>
    </row>
    <row r="39" spans="1:141" s="92" customFormat="1" ht="41.25" customHeight="1" x14ac:dyDescent="0.2">
      <c r="A39" s="467" t="s">
        <v>1245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5"/>
      <c r="Y39" s="462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  <c r="AL39" s="684"/>
      <c r="AM39" s="684"/>
      <c r="AN39" s="684"/>
      <c r="AO39" s="685"/>
      <c r="AP39" s="466" t="s">
        <v>912</v>
      </c>
      <c r="AQ39" s="684"/>
      <c r="AR39" s="684"/>
      <c r="AS39" s="684"/>
      <c r="AT39" s="684"/>
      <c r="AU39" s="684"/>
      <c r="AV39" s="684"/>
      <c r="AW39" s="684"/>
      <c r="AX39" s="685"/>
      <c r="AY39" s="462" t="s">
        <v>1169</v>
      </c>
      <c r="AZ39" s="684"/>
      <c r="BA39" s="684"/>
      <c r="BB39" s="684"/>
      <c r="BC39" s="684"/>
      <c r="BD39" s="698"/>
      <c r="BE39" s="518" t="s">
        <v>1320</v>
      </c>
      <c r="BF39" s="690"/>
      <c r="BG39" s="690"/>
      <c r="BH39" s="690"/>
      <c r="BI39" s="691"/>
      <c r="BJ39" s="515">
        <v>34.299999999999997</v>
      </c>
      <c r="BK39" s="690"/>
      <c r="BL39" s="690"/>
      <c r="BM39" s="690"/>
      <c r="BN39" s="690"/>
      <c r="BO39" s="690"/>
      <c r="BP39" s="690"/>
      <c r="BQ39" s="691"/>
      <c r="BR39" s="466" t="s">
        <v>1378</v>
      </c>
      <c r="BS39" s="684"/>
      <c r="BT39" s="684"/>
      <c r="BU39" s="684"/>
      <c r="BV39" s="684"/>
      <c r="BW39" s="684"/>
      <c r="BX39" s="684"/>
      <c r="BY39" s="684"/>
      <c r="BZ39" s="684"/>
      <c r="CA39" s="684"/>
      <c r="CB39" s="685"/>
      <c r="CC39" s="462" t="s">
        <v>1260</v>
      </c>
      <c r="CD39" s="684"/>
      <c r="CE39" s="684"/>
      <c r="CF39" s="684"/>
      <c r="CG39" s="684"/>
      <c r="CH39" s="684"/>
      <c r="CI39" s="685"/>
      <c r="CJ39" s="462"/>
      <c r="CK39" s="684"/>
      <c r="CL39" s="684"/>
      <c r="CM39" s="684"/>
      <c r="CN39" s="684"/>
      <c r="CO39" s="685"/>
      <c r="CP39" s="686">
        <v>44292</v>
      </c>
      <c r="CQ39" s="684"/>
      <c r="CR39" s="684"/>
      <c r="CS39" s="684"/>
      <c r="CT39" s="684"/>
      <c r="CU39" s="684"/>
      <c r="CV39" s="685"/>
      <c r="CW39" s="466" t="s">
        <v>1244</v>
      </c>
      <c r="CX39" s="467"/>
      <c r="CY39" s="467"/>
      <c r="CZ39" s="467"/>
      <c r="DA39" s="467"/>
      <c r="DB39" s="467"/>
      <c r="DC39" s="699"/>
      <c r="DD39" s="687"/>
      <c r="DE39" s="688"/>
      <c r="DF39" s="688"/>
      <c r="DG39" s="688"/>
      <c r="DH39" s="688"/>
      <c r="DI39" s="688"/>
      <c r="DJ39" s="688"/>
      <c r="DK39" s="688"/>
      <c r="DL39" s="689"/>
      <c r="DM39" s="687"/>
      <c r="DN39" s="688"/>
      <c r="DO39" s="688"/>
      <c r="DP39" s="688"/>
      <c r="DQ39" s="688"/>
      <c r="DR39" s="688"/>
      <c r="DS39" s="688"/>
      <c r="DT39" s="689"/>
      <c r="DU39" s="515" t="s">
        <v>1241</v>
      </c>
      <c r="DV39" s="690"/>
      <c r="DW39" s="690"/>
      <c r="DX39" s="690"/>
      <c r="DY39" s="690"/>
      <c r="DZ39" s="690"/>
      <c r="EA39" s="690"/>
      <c r="EB39" s="691"/>
      <c r="EC39" s="687"/>
      <c r="ED39" s="688"/>
      <c r="EE39" s="688"/>
      <c r="EF39" s="688"/>
      <c r="EG39" s="688"/>
      <c r="EH39" s="688"/>
      <c r="EI39" s="688"/>
      <c r="EJ39" s="688"/>
      <c r="EK39" s="692"/>
    </row>
    <row r="40" spans="1:141" s="92" customFormat="1" ht="41.25" customHeight="1" x14ac:dyDescent="0.2">
      <c r="A40" s="467" t="s">
        <v>1239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4"/>
      <c r="W40" s="684"/>
      <c r="X40" s="685"/>
      <c r="Y40" s="462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/>
      <c r="AK40" s="684"/>
      <c r="AL40" s="684"/>
      <c r="AM40" s="684"/>
      <c r="AN40" s="684"/>
      <c r="AO40" s="685"/>
      <c r="AP40" s="466" t="s">
        <v>912</v>
      </c>
      <c r="AQ40" s="684"/>
      <c r="AR40" s="684"/>
      <c r="AS40" s="684"/>
      <c r="AT40" s="684"/>
      <c r="AU40" s="684"/>
      <c r="AV40" s="684"/>
      <c r="AW40" s="684"/>
      <c r="AX40" s="685"/>
      <c r="AY40" s="462" t="s">
        <v>1169</v>
      </c>
      <c r="AZ40" s="684"/>
      <c r="BA40" s="684"/>
      <c r="BB40" s="684"/>
      <c r="BC40" s="684"/>
      <c r="BD40" s="698"/>
      <c r="BE40" s="518" t="s">
        <v>1321</v>
      </c>
      <c r="BF40" s="690"/>
      <c r="BG40" s="690"/>
      <c r="BH40" s="690"/>
      <c r="BI40" s="691"/>
      <c r="BJ40" s="515">
        <v>31</v>
      </c>
      <c r="BK40" s="690"/>
      <c r="BL40" s="690"/>
      <c r="BM40" s="690"/>
      <c r="BN40" s="690"/>
      <c r="BO40" s="690"/>
      <c r="BP40" s="690"/>
      <c r="BQ40" s="691"/>
      <c r="BR40" s="466" t="s">
        <v>1380</v>
      </c>
      <c r="BS40" s="684"/>
      <c r="BT40" s="684"/>
      <c r="BU40" s="684"/>
      <c r="BV40" s="684"/>
      <c r="BW40" s="684"/>
      <c r="BX40" s="684"/>
      <c r="BY40" s="684"/>
      <c r="BZ40" s="684"/>
      <c r="CA40" s="684"/>
      <c r="CB40" s="685"/>
      <c r="CC40" s="462" t="s">
        <v>1261</v>
      </c>
      <c r="CD40" s="684"/>
      <c r="CE40" s="684"/>
      <c r="CF40" s="684"/>
      <c r="CG40" s="684"/>
      <c r="CH40" s="684"/>
      <c r="CI40" s="685"/>
      <c r="CJ40" s="462"/>
      <c r="CK40" s="684"/>
      <c r="CL40" s="684"/>
      <c r="CM40" s="684"/>
      <c r="CN40" s="684"/>
      <c r="CO40" s="685"/>
      <c r="CP40" s="686">
        <v>41787</v>
      </c>
      <c r="CQ40" s="684"/>
      <c r="CR40" s="684"/>
      <c r="CS40" s="684"/>
      <c r="CT40" s="684"/>
      <c r="CU40" s="684"/>
      <c r="CV40" s="685"/>
      <c r="CW40" s="466" t="s">
        <v>1255</v>
      </c>
      <c r="CX40" s="467"/>
      <c r="CY40" s="467"/>
      <c r="CZ40" s="467"/>
      <c r="DA40" s="467"/>
      <c r="DB40" s="467"/>
      <c r="DC40" s="699"/>
      <c r="DD40" s="687"/>
      <c r="DE40" s="688"/>
      <c r="DF40" s="688"/>
      <c r="DG40" s="688"/>
      <c r="DH40" s="688"/>
      <c r="DI40" s="688"/>
      <c r="DJ40" s="688"/>
      <c r="DK40" s="688"/>
      <c r="DL40" s="689"/>
      <c r="DM40" s="687"/>
      <c r="DN40" s="688"/>
      <c r="DO40" s="688"/>
      <c r="DP40" s="688"/>
      <c r="DQ40" s="688"/>
      <c r="DR40" s="688"/>
      <c r="DS40" s="688"/>
      <c r="DT40" s="689"/>
      <c r="DU40" s="515" t="s">
        <v>1241</v>
      </c>
      <c r="DV40" s="690"/>
      <c r="DW40" s="690"/>
      <c r="DX40" s="690"/>
      <c r="DY40" s="690"/>
      <c r="DZ40" s="690"/>
      <c r="EA40" s="690"/>
      <c r="EB40" s="691"/>
      <c r="EC40" s="687"/>
      <c r="ED40" s="688"/>
      <c r="EE40" s="688"/>
      <c r="EF40" s="688"/>
      <c r="EG40" s="688"/>
      <c r="EH40" s="688"/>
      <c r="EI40" s="688"/>
      <c r="EJ40" s="688"/>
      <c r="EK40" s="692"/>
    </row>
    <row r="41" spans="1:141" s="92" customFormat="1" ht="41.25" customHeight="1" x14ac:dyDescent="0.2">
      <c r="A41" s="467" t="s">
        <v>1245</v>
      </c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5"/>
      <c r="Y41" s="462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  <c r="AL41" s="684"/>
      <c r="AM41" s="684"/>
      <c r="AN41" s="684"/>
      <c r="AO41" s="685"/>
      <c r="AP41" s="466" t="s">
        <v>912</v>
      </c>
      <c r="AQ41" s="684"/>
      <c r="AR41" s="684"/>
      <c r="AS41" s="684"/>
      <c r="AT41" s="684"/>
      <c r="AU41" s="684"/>
      <c r="AV41" s="684"/>
      <c r="AW41" s="684"/>
      <c r="AX41" s="685"/>
      <c r="AY41" s="462" t="s">
        <v>1169</v>
      </c>
      <c r="AZ41" s="684"/>
      <c r="BA41" s="684"/>
      <c r="BB41" s="684"/>
      <c r="BC41" s="684"/>
      <c r="BD41" s="698"/>
      <c r="BE41" s="518" t="s">
        <v>1338</v>
      </c>
      <c r="BF41" s="690"/>
      <c r="BG41" s="690"/>
      <c r="BH41" s="690"/>
      <c r="BI41" s="691"/>
      <c r="BJ41" s="515">
        <v>54.9</v>
      </c>
      <c r="BK41" s="690"/>
      <c r="BL41" s="690"/>
      <c r="BM41" s="690"/>
      <c r="BN41" s="690"/>
      <c r="BO41" s="690"/>
      <c r="BP41" s="690"/>
      <c r="BQ41" s="691"/>
      <c r="BR41" s="466" t="s">
        <v>1381</v>
      </c>
      <c r="BS41" s="684"/>
      <c r="BT41" s="684"/>
      <c r="BU41" s="684"/>
      <c r="BV41" s="684"/>
      <c r="BW41" s="684"/>
      <c r="BX41" s="684"/>
      <c r="BY41" s="684"/>
      <c r="BZ41" s="684"/>
      <c r="CA41" s="684"/>
      <c r="CB41" s="685"/>
      <c r="CC41" s="462" t="s">
        <v>1262</v>
      </c>
      <c r="CD41" s="684"/>
      <c r="CE41" s="684"/>
      <c r="CF41" s="684"/>
      <c r="CG41" s="684"/>
      <c r="CH41" s="684"/>
      <c r="CI41" s="685"/>
      <c r="CJ41" s="462"/>
      <c r="CK41" s="684"/>
      <c r="CL41" s="684"/>
      <c r="CM41" s="684"/>
      <c r="CN41" s="684"/>
      <c r="CO41" s="685"/>
      <c r="CP41" s="686">
        <v>44295</v>
      </c>
      <c r="CQ41" s="684"/>
      <c r="CR41" s="684"/>
      <c r="CS41" s="684"/>
      <c r="CT41" s="684"/>
      <c r="CU41" s="684"/>
      <c r="CV41" s="685"/>
      <c r="CW41" s="466" t="s">
        <v>1244</v>
      </c>
      <c r="CX41" s="467"/>
      <c r="CY41" s="467"/>
      <c r="CZ41" s="467"/>
      <c r="DA41" s="467"/>
      <c r="DB41" s="467"/>
      <c r="DC41" s="699"/>
      <c r="DD41" s="687"/>
      <c r="DE41" s="688"/>
      <c r="DF41" s="688"/>
      <c r="DG41" s="688"/>
      <c r="DH41" s="688"/>
      <c r="DI41" s="688"/>
      <c r="DJ41" s="688"/>
      <c r="DK41" s="688"/>
      <c r="DL41" s="689"/>
      <c r="DM41" s="687"/>
      <c r="DN41" s="688"/>
      <c r="DO41" s="688"/>
      <c r="DP41" s="688"/>
      <c r="DQ41" s="688"/>
      <c r="DR41" s="688"/>
      <c r="DS41" s="688"/>
      <c r="DT41" s="689"/>
      <c r="DU41" s="515" t="s">
        <v>1241</v>
      </c>
      <c r="DV41" s="690"/>
      <c r="DW41" s="690"/>
      <c r="DX41" s="690"/>
      <c r="DY41" s="690"/>
      <c r="DZ41" s="690"/>
      <c r="EA41" s="690"/>
      <c r="EB41" s="691"/>
      <c r="EC41" s="687"/>
      <c r="ED41" s="688"/>
      <c r="EE41" s="688"/>
      <c r="EF41" s="688"/>
      <c r="EG41" s="688"/>
      <c r="EH41" s="688"/>
      <c r="EI41" s="688"/>
      <c r="EJ41" s="688"/>
      <c r="EK41" s="692"/>
    </row>
    <row r="42" spans="1:141" s="92" customFormat="1" ht="15" customHeight="1" x14ac:dyDescent="0.2">
      <c r="A42" s="310" t="s">
        <v>418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2"/>
      <c r="AQ42" s="342"/>
      <c r="AR42" s="342"/>
      <c r="AS42" s="342"/>
      <c r="AT42" s="342"/>
      <c r="AU42" s="342"/>
      <c r="AV42" s="342"/>
      <c r="AW42" s="342"/>
      <c r="AX42" s="342"/>
      <c r="AY42" s="343"/>
      <c r="AZ42" s="343"/>
      <c r="BA42" s="343"/>
      <c r="BB42" s="343"/>
      <c r="BC42" s="343"/>
      <c r="BD42" s="348"/>
      <c r="BE42" s="182" t="s">
        <v>45</v>
      </c>
      <c r="BF42" s="183"/>
      <c r="BG42" s="183"/>
      <c r="BH42" s="183"/>
      <c r="BI42" s="183"/>
      <c r="BJ42" s="339"/>
      <c r="BK42" s="339"/>
      <c r="BL42" s="339"/>
      <c r="BM42" s="339"/>
      <c r="BN42" s="339"/>
      <c r="BO42" s="339"/>
      <c r="BP42" s="339"/>
      <c r="BQ42" s="339"/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3"/>
      <c r="CD42" s="343"/>
      <c r="CE42" s="343"/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92" customFormat="1" ht="12.75" x14ac:dyDescent="0.2">
      <c r="A43" s="212" t="s">
        <v>139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2"/>
      <c r="AQ43" s="342"/>
      <c r="AR43" s="342"/>
      <c r="AS43" s="342"/>
      <c r="AT43" s="342"/>
      <c r="AU43" s="342"/>
      <c r="AV43" s="342"/>
      <c r="AW43" s="342"/>
      <c r="AX43" s="342"/>
      <c r="AY43" s="343"/>
      <c r="AZ43" s="343"/>
      <c r="BA43" s="343"/>
      <c r="BB43" s="343"/>
      <c r="BC43" s="343"/>
      <c r="BD43" s="348"/>
      <c r="BE43" s="182" t="s">
        <v>426</v>
      </c>
      <c r="BF43" s="183"/>
      <c r="BG43" s="183"/>
      <c r="BH43" s="183"/>
      <c r="BI43" s="183"/>
      <c r="BJ43" s="339"/>
      <c r="BK43" s="339"/>
      <c r="BL43" s="339"/>
      <c r="BM43" s="339"/>
      <c r="BN43" s="339"/>
      <c r="BO43" s="339"/>
      <c r="BP43" s="339"/>
      <c r="BQ43" s="339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40"/>
    </row>
    <row r="44" spans="1:141" s="92" customFormat="1" ht="12.75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2"/>
      <c r="AQ44" s="342"/>
      <c r="AR44" s="342"/>
      <c r="AS44" s="342"/>
      <c r="AT44" s="342"/>
      <c r="AU44" s="342"/>
      <c r="AV44" s="342"/>
      <c r="AW44" s="342"/>
      <c r="AX44" s="342"/>
      <c r="AY44" s="343"/>
      <c r="AZ44" s="343"/>
      <c r="BA44" s="343"/>
      <c r="BB44" s="343"/>
      <c r="BC44" s="343"/>
      <c r="BD44" s="348"/>
      <c r="BE44" s="182"/>
      <c r="BF44" s="183"/>
      <c r="BG44" s="183"/>
      <c r="BH44" s="183"/>
      <c r="BI44" s="183"/>
      <c r="BJ44" s="339"/>
      <c r="BK44" s="339"/>
      <c r="BL44" s="339"/>
      <c r="BM44" s="339"/>
      <c r="BN44" s="339"/>
      <c r="BO44" s="339"/>
      <c r="BP44" s="339"/>
      <c r="BQ44" s="339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40"/>
    </row>
    <row r="45" spans="1:141" s="92" customFormat="1" ht="15" customHeight="1" x14ac:dyDescent="0.2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2"/>
      <c r="AQ45" s="342"/>
      <c r="AR45" s="342"/>
      <c r="AS45" s="342"/>
      <c r="AT45" s="342"/>
      <c r="AU45" s="342"/>
      <c r="AV45" s="342"/>
      <c r="AW45" s="342"/>
      <c r="AX45" s="342"/>
      <c r="AY45" s="343"/>
      <c r="AZ45" s="343"/>
      <c r="BA45" s="343"/>
      <c r="BB45" s="343"/>
      <c r="BC45" s="343"/>
      <c r="BD45" s="348"/>
      <c r="BE45" s="182"/>
      <c r="BF45" s="183"/>
      <c r="BG45" s="183"/>
      <c r="BH45" s="183"/>
      <c r="BI45" s="183"/>
      <c r="BJ45" s="339"/>
      <c r="BK45" s="339"/>
      <c r="BL45" s="339"/>
      <c r="BM45" s="339"/>
      <c r="BN45" s="339"/>
      <c r="BO45" s="339"/>
      <c r="BP45" s="339"/>
      <c r="BQ45" s="339"/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2"/>
      <c r="CQ45" s="342"/>
      <c r="CR45" s="342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40"/>
    </row>
    <row r="46" spans="1:141" s="92" customFormat="1" ht="12.75" x14ac:dyDescent="0.2">
      <c r="A46" s="304" t="s">
        <v>419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2"/>
      <c r="AQ46" s="342"/>
      <c r="AR46" s="342"/>
      <c r="AS46" s="342"/>
      <c r="AT46" s="342"/>
      <c r="AU46" s="342"/>
      <c r="AV46" s="342"/>
      <c r="AW46" s="342"/>
      <c r="AX46" s="342"/>
      <c r="AY46" s="343"/>
      <c r="AZ46" s="343"/>
      <c r="BA46" s="343"/>
      <c r="BB46" s="343"/>
      <c r="BC46" s="343"/>
      <c r="BD46" s="348"/>
      <c r="BE46" s="182" t="s">
        <v>174</v>
      </c>
      <c r="BF46" s="183"/>
      <c r="BG46" s="183"/>
      <c r="BH46" s="183"/>
      <c r="BI46" s="183"/>
      <c r="BJ46" s="339"/>
      <c r="BK46" s="339"/>
      <c r="BL46" s="339"/>
      <c r="BM46" s="339"/>
      <c r="BN46" s="339"/>
      <c r="BO46" s="339"/>
      <c r="BP46" s="339"/>
      <c r="BQ46" s="339"/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3"/>
      <c r="CD46" s="343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2"/>
      <c r="CQ46" s="342"/>
      <c r="CR46" s="342"/>
      <c r="CS46" s="342"/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40"/>
    </row>
    <row r="47" spans="1:141" s="92" customFormat="1" ht="12.75" x14ac:dyDescent="0.2">
      <c r="A47" s="222" t="s">
        <v>420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2"/>
      <c r="AQ47" s="342"/>
      <c r="AR47" s="342"/>
      <c r="AS47" s="342"/>
      <c r="AT47" s="342"/>
      <c r="AU47" s="342"/>
      <c r="AV47" s="342"/>
      <c r="AW47" s="342"/>
      <c r="AX47" s="342"/>
      <c r="AY47" s="343"/>
      <c r="AZ47" s="343"/>
      <c r="BA47" s="343"/>
      <c r="BB47" s="343"/>
      <c r="BC47" s="343"/>
      <c r="BD47" s="348"/>
      <c r="BE47" s="182"/>
      <c r="BF47" s="183"/>
      <c r="BG47" s="183"/>
      <c r="BH47" s="183"/>
      <c r="BI47" s="183"/>
      <c r="BJ47" s="339"/>
      <c r="BK47" s="339"/>
      <c r="BL47" s="339"/>
      <c r="BM47" s="339"/>
      <c r="BN47" s="339"/>
      <c r="BO47" s="339"/>
      <c r="BP47" s="339"/>
      <c r="BQ47" s="339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3"/>
      <c r="CD47" s="343"/>
      <c r="CE47" s="343"/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40"/>
    </row>
    <row r="48" spans="1:141" s="92" customFormat="1" ht="12.75" x14ac:dyDescent="0.2">
      <c r="A48" s="212" t="s">
        <v>139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2"/>
      <c r="AQ48" s="342"/>
      <c r="AR48" s="342"/>
      <c r="AS48" s="342"/>
      <c r="AT48" s="342"/>
      <c r="AU48" s="342"/>
      <c r="AV48" s="342"/>
      <c r="AW48" s="342"/>
      <c r="AX48" s="342"/>
      <c r="AY48" s="343"/>
      <c r="AZ48" s="343"/>
      <c r="BA48" s="343"/>
      <c r="BB48" s="343"/>
      <c r="BC48" s="343"/>
      <c r="BD48" s="348"/>
      <c r="BE48" s="182" t="s">
        <v>427</v>
      </c>
      <c r="BF48" s="183"/>
      <c r="BG48" s="183"/>
      <c r="BH48" s="183"/>
      <c r="BI48" s="183"/>
      <c r="BJ48" s="339"/>
      <c r="BK48" s="339"/>
      <c r="BL48" s="339"/>
      <c r="BM48" s="339"/>
      <c r="BN48" s="339"/>
      <c r="BO48" s="339"/>
      <c r="BP48" s="339"/>
      <c r="BQ48" s="339"/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2"/>
      <c r="CQ48" s="342"/>
      <c r="CR48" s="342"/>
      <c r="CS48" s="342"/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40"/>
    </row>
    <row r="49" spans="1:141" s="92" customFormat="1" ht="12.75" x14ac:dyDescent="0.2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2"/>
      <c r="AQ49" s="342"/>
      <c r="AR49" s="342"/>
      <c r="AS49" s="342"/>
      <c r="AT49" s="342"/>
      <c r="AU49" s="342"/>
      <c r="AV49" s="342"/>
      <c r="AW49" s="342"/>
      <c r="AX49" s="342"/>
      <c r="AY49" s="343"/>
      <c r="AZ49" s="343"/>
      <c r="BA49" s="343"/>
      <c r="BB49" s="343"/>
      <c r="BC49" s="343"/>
      <c r="BD49" s="348"/>
      <c r="BE49" s="182"/>
      <c r="BF49" s="183"/>
      <c r="BG49" s="183"/>
      <c r="BH49" s="183"/>
      <c r="BI49" s="183"/>
      <c r="BJ49" s="339"/>
      <c r="BK49" s="339"/>
      <c r="BL49" s="339"/>
      <c r="BM49" s="339"/>
      <c r="BN49" s="339"/>
      <c r="BO49" s="339"/>
      <c r="BP49" s="339"/>
      <c r="BQ49" s="339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3"/>
      <c r="CD49" s="343"/>
      <c r="CE49" s="343"/>
      <c r="CF49" s="343"/>
      <c r="CG49" s="343"/>
      <c r="CH49" s="343"/>
      <c r="CI49" s="343"/>
      <c r="CJ49" s="343"/>
      <c r="CK49" s="343"/>
      <c r="CL49" s="343"/>
      <c r="CM49" s="343"/>
      <c r="CN49" s="343"/>
      <c r="CO49" s="343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339"/>
      <c r="EK49" s="340"/>
    </row>
    <row r="50" spans="1:141" s="92" customFormat="1" ht="15" customHeight="1" x14ac:dyDescent="0.2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2"/>
      <c r="AQ50" s="342"/>
      <c r="AR50" s="342"/>
      <c r="AS50" s="342"/>
      <c r="AT50" s="342"/>
      <c r="AU50" s="342"/>
      <c r="AV50" s="342"/>
      <c r="AW50" s="342"/>
      <c r="AX50" s="342"/>
      <c r="AY50" s="343"/>
      <c r="AZ50" s="343"/>
      <c r="BA50" s="343"/>
      <c r="BB50" s="343"/>
      <c r="BC50" s="343"/>
      <c r="BD50" s="348"/>
      <c r="BE50" s="182"/>
      <c r="BF50" s="183"/>
      <c r="BG50" s="183"/>
      <c r="BH50" s="183"/>
      <c r="BI50" s="183"/>
      <c r="BJ50" s="339"/>
      <c r="BK50" s="339"/>
      <c r="BL50" s="339"/>
      <c r="BM50" s="339"/>
      <c r="BN50" s="339"/>
      <c r="BO50" s="339"/>
      <c r="BP50" s="339"/>
      <c r="BQ50" s="339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3"/>
      <c r="CD50" s="343"/>
      <c r="CE50" s="343"/>
      <c r="CF50" s="343"/>
      <c r="CG50" s="343"/>
      <c r="CH50" s="343"/>
      <c r="CI50" s="343"/>
      <c r="CJ50" s="343"/>
      <c r="CK50" s="343"/>
      <c r="CL50" s="343"/>
      <c r="CM50" s="343"/>
      <c r="CN50" s="343"/>
      <c r="CO50" s="343"/>
      <c r="CP50" s="342"/>
      <c r="CQ50" s="342"/>
      <c r="CR50" s="342"/>
      <c r="CS50" s="342"/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39"/>
      <c r="EJ50" s="339"/>
      <c r="EK50" s="340"/>
    </row>
    <row r="51" spans="1:141" s="92" customFormat="1" ht="12.75" x14ac:dyDescent="0.2">
      <c r="A51" s="304" t="s">
        <v>538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2"/>
      <c r="AQ51" s="342"/>
      <c r="AR51" s="342"/>
      <c r="AS51" s="342"/>
      <c r="AT51" s="342"/>
      <c r="AU51" s="342"/>
      <c r="AV51" s="342"/>
      <c r="AW51" s="342"/>
      <c r="AX51" s="342"/>
      <c r="AY51" s="343"/>
      <c r="AZ51" s="343"/>
      <c r="BA51" s="343"/>
      <c r="BB51" s="343"/>
      <c r="BC51" s="343"/>
      <c r="BD51" s="348"/>
      <c r="BE51" s="182" t="s">
        <v>166</v>
      </c>
      <c r="BF51" s="183"/>
      <c r="BG51" s="183"/>
      <c r="BH51" s="183"/>
      <c r="BI51" s="183"/>
      <c r="BJ51" s="339"/>
      <c r="BK51" s="339"/>
      <c r="BL51" s="339"/>
      <c r="BM51" s="339"/>
      <c r="BN51" s="339"/>
      <c r="BO51" s="339"/>
      <c r="BP51" s="339"/>
      <c r="BQ51" s="339"/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2"/>
      <c r="CQ51" s="342"/>
      <c r="CR51" s="342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40"/>
    </row>
    <row r="52" spans="1:141" s="92" customFormat="1" ht="12.75" x14ac:dyDescent="0.2">
      <c r="A52" s="222" t="s">
        <v>32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2"/>
      <c r="AQ52" s="342"/>
      <c r="AR52" s="342"/>
      <c r="AS52" s="342"/>
      <c r="AT52" s="342"/>
      <c r="AU52" s="342"/>
      <c r="AV52" s="342"/>
      <c r="AW52" s="342"/>
      <c r="AX52" s="342"/>
      <c r="AY52" s="343"/>
      <c r="AZ52" s="343"/>
      <c r="BA52" s="343"/>
      <c r="BB52" s="343"/>
      <c r="BC52" s="343"/>
      <c r="BD52" s="348"/>
      <c r="BE52" s="182"/>
      <c r="BF52" s="183"/>
      <c r="BG52" s="183"/>
      <c r="BH52" s="183"/>
      <c r="BI52" s="183"/>
      <c r="BJ52" s="339"/>
      <c r="BK52" s="339"/>
      <c r="BL52" s="339"/>
      <c r="BM52" s="339"/>
      <c r="BN52" s="339"/>
      <c r="BO52" s="339"/>
      <c r="BP52" s="339"/>
      <c r="BQ52" s="339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2"/>
      <c r="CQ52" s="342"/>
      <c r="CR52" s="342"/>
      <c r="CS52" s="342"/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40"/>
    </row>
    <row r="53" spans="1:141" s="92" customFormat="1" ht="12.75" x14ac:dyDescent="0.2">
      <c r="A53" s="212" t="s">
        <v>139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2"/>
      <c r="AQ53" s="342"/>
      <c r="AR53" s="342"/>
      <c r="AS53" s="342"/>
      <c r="AT53" s="342"/>
      <c r="AU53" s="342"/>
      <c r="AV53" s="342"/>
      <c r="AW53" s="342"/>
      <c r="AX53" s="342"/>
      <c r="AY53" s="343"/>
      <c r="AZ53" s="343"/>
      <c r="BA53" s="343"/>
      <c r="BB53" s="343"/>
      <c r="BC53" s="343"/>
      <c r="BD53" s="348"/>
      <c r="BE53" s="182" t="s">
        <v>428</v>
      </c>
      <c r="BF53" s="183"/>
      <c r="BG53" s="183"/>
      <c r="BH53" s="183"/>
      <c r="BI53" s="183"/>
      <c r="BJ53" s="339"/>
      <c r="BK53" s="339"/>
      <c r="BL53" s="339"/>
      <c r="BM53" s="339"/>
      <c r="BN53" s="339"/>
      <c r="BO53" s="339"/>
      <c r="BP53" s="339"/>
      <c r="BQ53" s="339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40"/>
    </row>
    <row r="54" spans="1:141" s="92" customFormat="1" ht="12.75" x14ac:dyDescent="0.2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2"/>
      <c r="AQ54" s="342"/>
      <c r="AR54" s="342"/>
      <c r="AS54" s="342"/>
      <c r="AT54" s="342"/>
      <c r="AU54" s="342"/>
      <c r="AV54" s="342"/>
      <c r="AW54" s="342"/>
      <c r="AX54" s="342"/>
      <c r="AY54" s="343"/>
      <c r="AZ54" s="343"/>
      <c r="BA54" s="343"/>
      <c r="BB54" s="343"/>
      <c r="BC54" s="343"/>
      <c r="BD54" s="348"/>
      <c r="BE54" s="182"/>
      <c r="BF54" s="183"/>
      <c r="BG54" s="183"/>
      <c r="BH54" s="183"/>
      <c r="BI54" s="183"/>
      <c r="BJ54" s="339"/>
      <c r="BK54" s="339"/>
      <c r="BL54" s="339"/>
      <c r="BM54" s="339"/>
      <c r="BN54" s="339"/>
      <c r="BO54" s="339"/>
      <c r="BP54" s="339"/>
      <c r="BQ54" s="339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3"/>
      <c r="CD54" s="343"/>
      <c r="CE54" s="343"/>
      <c r="CF54" s="343"/>
      <c r="CG54" s="343"/>
      <c r="CH54" s="343"/>
      <c r="CI54" s="343"/>
      <c r="CJ54" s="343"/>
      <c r="CK54" s="343"/>
      <c r="CL54" s="343"/>
      <c r="CM54" s="343"/>
      <c r="CN54" s="343"/>
      <c r="CO54" s="343"/>
      <c r="CP54" s="342"/>
      <c r="CQ54" s="342"/>
      <c r="CR54" s="342"/>
      <c r="CS54" s="342"/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39"/>
      <c r="EJ54" s="339"/>
      <c r="EK54" s="340"/>
    </row>
    <row r="55" spans="1:141" s="92" customFormat="1" ht="15" customHeight="1" x14ac:dyDescent="0.2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2"/>
      <c r="AQ55" s="342"/>
      <c r="AR55" s="342"/>
      <c r="AS55" s="342"/>
      <c r="AT55" s="342"/>
      <c r="AU55" s="342"/>
      <c r="AV55" s="342"/>
      <c r="AW55" s="342"/>
      <c r="AX55" s="342"/>
      <c r="AY55" s="343"/>
      <c r="AZ55" s="343"/>
      <c r="BA55" s="343"/>
      <c r="BB55" s="343"/>
      <c r="BC55" s="343"/>
      <c r="BD55" s="348"/>
      <c r="BE55" s="182"/>
      <c r="BF55" s="183"/>
      <c r="BG55" s="183"/>
      <c r="BH55" s="183"/>
      <c r="BI55" s="183"/>
      <c r="BJ55" s="339"/>
      <c r="BK55" s="339"/>
      <c r="BL55" s="339"/>
      <c r="BM55" s="339"/>
      <c r="BN55" s="339"/>
      <c r="BO55" s="339"/>
      <c r="BP55" s="339"/>
      <c r="BQ55" s="339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3"/>
      <c r="CD55" s="343"/>
      <c r="CE55" s="343"/>
      <c r="CF55" s="343"/>
      <c r="CG55" s="343"/>
      <c r="CH55" s="343"/>
      <c r="CI55" s="343"/>
      <c r="CJ55" s="343"/>
      <c r="CK55" s="343"/>
      <c r="CL55" s="343"/>
      <c r="CM55" s="343"/>
      <c r="CN55" s="343"/>
      <c r="CO55" s="343"/>
      <c r="CP55" s="342"/>
      <c r="CQ55" s="342"/>
      <c r="CR55" s="342"/>
      <c r="CS55" s="342"/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40"/>
    </row>
    <row r="56" spans="1:141" s="92" customFormat="1" ht="12.75" x14ac:dyDescent="0.2">
      <c r="A56" s="304" t="s">
        <v>539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2"/>
      <c r="AQ56" s="342"/>
      <c r="AR56" s="342"/>
      <c r="AS56" s="342"/>
      <c r="AT56" s="342"/>
      <c r="AU56" s="342"/>
      <c r="AV56" s="342"/>
      <c r="AW56" s="342"/>
      <c r="AX56" s="342"/>
      <c r="AY56" s="343"/>
      <c r="AZ56" s="343"/>
      <c r="BA56" s="343"/>
      <c r="BB56" s="343"/>
      <c r="BC56" s="343"/>
      <c r="BD56" s="348"/>
      <c r="BE56" s="182" t="s">
        <v>164</v>
      </c>
      <c r="BF56" s="183"/>
      <c r="BG56" s="183"/>
      <c r="BH56" s="183"/>
      <c r="BI56" s="183"/>
      <c r="BJ56" s="339"/>
      <c r="BK56" s="339"/>
      <c r="BL56" s="339"/>
      <c r="BM56" s="339"/>
      <c r="BN56" s="339"/>
      <c r="BO56" s="339"/>
      <c r="BP56" s="339"/>
      <c r="BQ56" s="339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3"/>
      <c r="CD56" s="343"/>
      <c r="CE56" s="343"/>
      <c r="CF56" s="343"/>
      <c r="CG56" s="343"/>
      <c r="CH56" s="343"/>
      <c r="CI56" s="343"/>
      <c r="CJ56" s="343"/>
      <c r="CK56" s="343"/>
      <c r="CL56" s="343"/>
      <c r="CM56" s="343"/>
      <c r="CN56" s="343"/>
      <c r="CO56" s="343"/>
      <c r="CP56" s="342"/>
      <c r="CQ56" s="342"/>
      <c r="CR56" s="342"/>
      <c r="CS56" s="342"/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40"/>
    </row>
    <row r="57" spans="1:141" s="92" customFormat="1" ht="12.75" x14ac:dyDescent="0.2">
      <c r="A57" s="222" t="s">
        <v>32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2"/>
      <c r="AQ57" s="342"/>
      <c r="AR57" s="342"/>
      <c r="AS57" s="342"/>
      <c r="AT57" s="342"/>
      <c r="AU57" s="342"/>
      <c r="AV57" s="342"/>
      <c r="AW57" s="342"/>
      <c r="AX57" s="342"/>
      <c r="AY57" s="343"/>
      <c r="AZ57" s="343"/>
      <c r="BA57" s="343"/>
      <c r="BB57" s="343"/>
      <c r="BC57" s="343"/>
      <c r="BD57" s="348"/>
      <c r="BE57" s="182"/>
      <c r="BF57" s="183"/>
      <c r="BG57" s="183"/>
      <c r="BH57" s="183"/>
      <c r="BI57" s="183"/>
      <c r="BJ57" s="339"/>
      <c r="BK57" s="339"/>
      <c r="BL57" s="339"/>
      <c r="BM57" s="339"/>
      <c r="BN57" s="339"/>
      <c r="BO57" s="339"/>
      <c r="BP57" s="339"/>
      <c r="BQ57" s="339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43"/>
      <c r="CN57" s="343"/>
      <c r="CO57" s="343"/>
      <c r="CP57" s="342"/>
      <c r="CQ57" s="342"/>
      <c r="CR57" s="342"/>
      <c r="CS57" s="342"/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40"/>
    </row>
    <row r="58" spans="1:141" s="92" customFormat="1" ht="12.75" x14ac:dyDescent="0.2">
      <c r="A58" s="212" t="s">
        <v>139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2"/>
      <c r="AQ58" s="342"/>
      <c r="AR58" s="342"/>
      <c r="AS58" s="342"/>
      <c r="AT58" s="342"/>
      <c r="AU58" s="342"/>
      <c r="AV58" s="342"/>
      <c r="AW58" s="342"/>
      <c r="AX58" s="342"/>
      <c r="AY58" s="343"/>
      <c r="AZ58" s="343"/>
      <c r="BA58" s="343"/>
      <c r="BB58" s="343"/>
      <c r="BC58" s="343"/>
      <c r="BD58" s="348"/>
      <c r="BE58" s="182" t="s">
        <v>429</v>
      </c>
      <c r="BF58" s="183"/>
      <c r="BG58" s="183"/>
      <c r="BH58" s="183"/>
      <c r="BI58" s="183"/>
      <c r="BJ58" s="339"/>
      <c r="BK58" s="339"/>
      <c r="BL58" s="339"/>
      <c r="BM58" s="339"/>
      <c r="BN58" s="339"/>
      <c r="BO58" s="339"/>
      <c r="BP58" s="339"/>
      <c r="BQ58" s="339"/>
      <c r="BR58" s="342"/>
      <c r="BS58" s="342"/>
      <c r="BT58" s="342"/>
      <c r="BU58" s="342"/>
      <c r="BV58" s="342"/>
      <c r="BW58" s="342"/>
      <c r="BX58" s="342"/>
      <c r="BY58" s="342"/>
      <c r="BZ58" s="342"/>
      <c r="CA58" s="342"/>
      <c r="CB58" s="342"/>
      <c r="CC58" s="343"/>
      <c r="CD58" s="343"/>
      <c r="CE58" s="343"/>
      <c r="CF58" s="343"/>
      <c r="CG58" s="343"/>
      <c r="CH58" s="343"/>
      <c r="CI58" s="343"/>
      <c r="CJ58" s="343"/>
      <c r="CK58" s="343"/>
      <c r="CL58" s="343"/>
      <c r="CM58" s="343"/>
      <c r="CN58" s="343"/>
      <c r="CO58" s="343"/>
      <c r="CP58" s="342"/>
      <c r="CQ58" s="342"/>
      <c r="CR58" s="342"/>
      <c r="CS58" s="342"/>
      <c r="CT58" s="342"/>
      <c r="CU58" s="342"/>
      <c r="CV58" s="342"/>
      <c r="CW58" s="342"/>
      <c r="CX58" s="342"/>
      <c r="CY58" s="342"/>
      <c r="CZ58" s="342"/>
      <c r="DA58" s="342"/>
      <c r="DB58" s="342"/>
      <c r="DC58" s="342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40"/>
    </row>
    <row r="59" spans="1:141" s="92" customFormat="1" ht="12.75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2"/>
      <c r="AQ59" s="342"/>
      <c r="AR59" s="342"/>
      <c r="AS59" s="342"/>
      <c r="AT59" s="342"/>
      <c r="AU59" s="342"/>
      <c r="AV59" s="342"/>
      <c r="AW59" s="342"/>
      <c r="AX59" s="342"/>
      <c r="AY59" s="343"/>
      <c r="AZ59" s="343"/>
      <c r="BA59" s="343"/>
      <c r="BB59" s="343"/>
      <c r="BC59" s="343"/>
      <c r="BD59" s="348"/>
      <c r="BE59" s="182"/>
      <c r="BF59" s="183"/>
      <c r="BG59" s="183"/>
      <c r="BH59" s="183"/>
      <c r="BI59" s="183"/>
      <c r="BJ59" s="339"/>
      <c r="BK59" s="339"/>
      <c r="BL59" s="339"/>
      <c r="BM59" s="339"/>
      <c r="BN59" s="339"/>
      <c r="BO59" s="339"/>
      <c r="BP59" s="339"/>
      <c r="BQ59" s="339"/>
      <c r="BR59" s="342"/>
      <c r="BS59" s="342"/>
      <c r="BT59" s="342"/>
      <c r="BU59" s="342"/>
      <c r="BV59" s="342"/>
      <c r="BW59" s="342"/>
      <c r="BX59" s="342"/>
      <c r="BY59" s="342"/>
      <c r="BZ59" s="342"/>
      <c r="CA59" s="342"/>
      <c r="CB59" s="342"/>
      <c r="CC59" s="343"/>
      <c r="CD59" s="343"/>
      <c r="CE59" s="343"/>
      <c r="CF59" s="343"/>
      <c r="CG59" s="343"/>
      <c r="CH59" s="343"/>
      <c r="CI59" s="343"/>
      <c r="CJ59" s="343"/>
      <c r="CK59" s="343"/>
      <c r="CL59" s="343"/>
      <c r="CM59" s="343"/>
      <c r="CN59" s="343"/>
      <c r="CO59" s="343"/>
      <c r="CP59" s="342"/>
      <c r="CQ59" s="342"/>
      <c r="CR59" s="342"/>
      <c r="CS59" s="342"/>
      <c r="CT59" s="342"/>
      <c r="CU59" s="342"/>
      <c r="CV59" s="342"/>
      <c r="CW59" s="342"/>
      <c r="CX59" s="342"/>
      <c r="CY59" s="342"/>
      <c r="CZ59" s="342"/>
      <c r="DA59" s="342"/>
      <c r="DB59" s="342"/>
      <c r="DC59" s="342"/>
      <c r="DD59" s="339"/>
      <c r="DE59" s="339"/>
      <c r="DF59" s="339"/>
      <c r="DG59" s="339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39"/>
      <c r="EG59" s="339"/>
      <c r="EH59" s="339"/>
      <c r="EI59" s="339"/>
      <c r="EJ59" s="339"/>
      <c r="EK59" s="340"/>
    </row>
    <row r="60" spans="1:141" s="92" customFormat="1" ht="15" customHeight="1" x14ac:dyDescent="0.2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2"/>
      <c r="AQ60" s="342"/>
      <c r="AR60" s="342"/>
      <c r="AS60" s="342"/>
      <c r="AT60" s="342"/>
      <c r="AU60" s="342"/>
      <c r="AV60" s="342"/>
      <c r="AW60" s="342"/>
      <c r="AX60" s="342"/>
      <c r="AY60" s="343"/>
      <c r="AZ60" s="343"/>
      <c r="BA60" s="343"/>
      <c r="BB60" s="343"/>
      <c r="BC60" s="343"/>
      <c r="BD60" s="348"/>
      <c r="BE60" s="182"/>
      <c r="BF60" s="183"/>
      <c r="BG60" s="183"/>
      <c r="BH60" s="183"/>
      <c r="BI60" s="183"/>
      <c r="BJ60" s="339"/>
      <c r="BK60" s="339"/>
      <c r="BL60" s="339"/>
      <c r="BM60" s="339"/>
      <c r="BN60" s="339"/>
      <c r="BO60" s="339"/>
      <c r="BP60" s="339"/>
      <c r="BQ60" s="339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3"/>
      <c r="CN60" s="343"/>
      <c r="CO60" s="343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40"/>
    </row>
    <row r="61" spans="1:141" s="92" customFormat="1" ht="15" customHeight="1" thickBot="1" x14ac:dyDescent="0.25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2"/>
      <c r="AL61" s="682"/>
      <c r="AM61" s="682"/>
      <c r="AN61" s="682"/>
      <c r="AO61" s="682"/>
      <c r="AP61" s="266"/>
      <c r="AQ61" s="266"/>
      <c r="AR61" s="266"/>
      <c r="AS61" s="266"/>
      <c r="AT61" s="266"/>
      <c r="AU61" s="266"/>
      <c r="AV61" s="266"/>
      <c r="AW61" s="266"/>
      <c r="AX61" s="266"/>
      <c r="AY61" s="683" t="s">
        <v>885</v>
      </c>
      <c r="AZ61" s="683"/>
      <c r="BA61" s="683"/>
      <c r="BB61" s="683"/>
      <c r="BC61" s="683"/>
      <c r="BD61" s="683"/>
      <c r="BE61" s="345" t="s">
        <v>46</v>
      </c>
      <c r="BF61" s="346"/>
      <c r="BG61" s="346"/>
      <c r="BH61" s="346"/>
      <c r="BI61" s="346"/>
      <c r="BJ61" s="335">
        <f>SUM(BJ21)</f>
        <v>429.79999999999995</v>
      </c>
      <c r="BK61" s="335"/>
      <c r="BL61" s="335"/>
      <c r="BM61" s="335"/>
      <c r="BN61" s="335"/>
      <c r="BO61" s="335"/>
      <c r="BP61" s="335"/>
      <c r="BQ61" s="335"/>
      <c r="BR61" s="389"/>
      <c r="BS61" s="389"/>
      <c r="BT61" s="389"/>
      <c r="BU61" s="389"/>
      <c r="BV61" s="389"/>
      <c r="BW61" s="389"/>
      <c r="BX61" s="389"/>
      <c r="BY61" s="389"/>
      <c r="BZ61" s="389"/>
      <c r="CA61" s="389"/>
      <c r="CB61" s="389"/>
      <c r="CC61" s="681"/>
      <c r="CD61" s="681"/>
      <c r="CE61" s="681"/>
      <c r="CF61" s="681"/>
      <c r="CG61" s="681"/>
      <c r="CH61" s="681"/>
      <c r="CI61" s="681"/>
      <c r="CJ61" s="681"/>
      <c r="CK61" s="681"/>
      <c r="CL61" s="681"/>
      <c r="CM61" s="681"/>
      <c r="CN61" s="681"/>
      <c r="CO61" s="681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6"/>
    </row>
    <row r="64" spans="1:141" s="92" customFormat="1" ht="12.75" x14ac:dyDescent="0.2">
      <c r="A64" s="91" t="s">
        <v>49</v>
      </c>
    </row>
    <row r="65" spans="1:128" s="92" customFormat="1" ht="12.75" x14ac:dyDescent="0.2">
      <c r="A65" s="91" t="s">
        <v>92</v>
      </c>
    </row>
    <row r="66" spans="1:128" s="92" customFormat="1" ht="12.75" x14ac:dyDescent="0.2">
      <c r="A66" s="91" t="s">
        <v>91</v>
      </c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</row>
    <row r="67" spans="1:128" s="90" customFormat="1" ht="10.5" x14ac:dyDescent="0.2">
      <c r="W67" s="211" t="s">
        <v>50</v>
      </c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G67" s="211" t="s">
        <v>51</v>
      </c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Q67" s="211" t="s">
        <v>52</v>
      </c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</row>
    <row r="68" spans="1:128" s="90" customFormat="1" ht="3" customHeight="1" x14ac:dyDescent="0.2"/>
    <row r="69" spans="1:128" s="92" customFormat="1" ht="12.75" x14ac:dyDescent="0.2">
      <c r="A69" s="91" t="s">
        <v>53</v>
      </c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</row>
    <row r="70" spans="1:128" s="90" customFormat="1" ht="10.5" x14ac:dyDescent="0.2">
      <c r="W70" s="211" t="s">
        <v>50</v>
      </c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G70" s="211" t="s">
        <v>93</v>
      </c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Q70" s="211" t="s">
        <v>175</v>
      </c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</row>
    <row r="71" spans="1:128" s="90" customFormat="1" ht="3" customHeight="1" x14ac:dyDescent="0.2"/>
    <row r="72" spans="1:128" s="92" customFormat="1" ht="12.75" x14ac:dyDescent="0.2">
      <c r="A72" s="88" t="s">
        <v>55</v>
      </c>
      <c r="B72" s="202"/>
      <c r="C72" s="202"/>
      <c r="D72" s="202"/>
      <c r="E72" s="91" t="s">
        <v>56</v>
      </c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209">
        <v>20</v>
      </c>
      <c r="S72" s="209"/>
      <c r="T72" s="209"/>
      <c r="U72" s="210"/>
      <c r="V72" s="210"/>
      <c r="W72" s="210"/>
      <c r="X72" s="91" t="s">
        <v>14</v>
      </c>
    </row>
  </sheetData>
  <mergeCells count="639">
    <mergeCell ref="W70:BD70"/>
    <mergeCell ref="BG70:CN70"/>
    <mergeCell ref="CQ70:DX70"/>
    <mergeCell ref="B72:D72"/>
    <mergeCell ref="G72:Q72"/>
    <mergeCell ref="R72:T72"/>
    <mergeCell ref="U72:W72"/>
    <mergeCell ref="W66:BD66"/>
    <mergeCell ref="BG66:CN66"/>
    <mergeCell ref="CQ66:DX66"/>
    <mergeCell ref="W67:BD67"/>
    <mergeCell ref="BG67:CN67"/>
    <mergeCell ref="CQ67:DX67"/>
    <mergeCell ref="W69:BD69"/>
    <mergeCell ref="BG69:CN69"/>
    <mergeCell ref="CQ69:DX69"/>
    <mergeCell ref="DM60:DT60"/>
    <mergeCell ref="DU60:EB60"/>
    <mergeCell ref="EC60:EK60"/>
    <mergeCell ref="A61:X61"/>
    <mergeCell ref="Y61:AO61"/>
    <mergeCell ref="AP61:AX61"/>
    <mergeCell ref="AY61:BD61"/>
    <mergeCell ref="BE61:BI61"/>
    <mergeCell ref="BJ61:BQ61"/>
    <mergeCell ref="BR61:CB61"/>
    <mergeCell ref="CC61:CI61"/>
    <mergeCell ref="CJ61:CO61"/>
    <mergeCell ref="CP61:CV61"/>
    <mergeCell ref="CW61:DC61"/>
    <mergeCell ref="DD61:DL61"/>
    <mergeCell ref="DM61:DT61"/>
    <mergeCell ref="DU61:EB61"/>
    <mergeCell ref="EC61:EK61"/>
    <mergeCell ref="A60:X60"/>
    <mergeCell ref="Y60:AO60"/>
    <mergeCell ref="AP60:AX60"/>
    <mergeCell ref="AY60:BD60"/>
    <mergeCell ref="BE60:BI60"/>
    <mergeCell ref="BJ60:BQ60"/>
    <mergeCell ref="BR60:CB60"/>
    <mergeCell ref="CC60:CI60"/>
    <mergeCell ref="CJ60:CO60"/>
    <mergeCell ref="CP56:CV57"/>
    <mergeCell ref="CW56:DC57"/>
    <mergeCell ref="DD56:DL57"/>
    <mergeCell ref="BE56:BI57"/>
    <mergeCell ref="BJ56:BQ57"/>
    <mergeCell ref="BR56:CB57"/>
    <mergeCell ref="CC56:CI57"/>
    <mergeCell ref="CJ56:CO57"/>
    <mergeCell ref="CP60:CV60"/>
    <mergeCell ref="CW60:DC60"/>
    <mergeCell ref="DD60:DL60"/>
    <mergeCell ref="DM56:DT57"/>
    <mergeCell ref="DU56:EB57"/>
    <mergeCell ref="EC56:EK57"/>
    <mergeCell ref="A57:X57"/>
    <mergeCell ref="A58:X58"/>
    <mergeCell ref="Y58:AO59"/>
    <mergeCell ref="AP58:AX59"/>
    <mergeCell ref="AY58:BD59"/>
    <mergeCell ref="BE58:BI59"/>
    <mergeCell ref="BJ58:BQ59"/>
    <mergeCell ref="BR58:CB59"/>
    <mergeCell ref="CC58:CI59"/>
    <mergeCell ref="CJ58:CO59"/>
    <mergeCell ref="CP58:CV59"/>
    <mergeCell ref="CW58:DC59"/>
    <mergeCell ref="DD58:DL59"/>
    <mergeCell ref="DM58:DT59"/>
    <mergeCell ref="DU58:EB59"/>
    <mergeCell ref="EC58:EK59"/>
    <mergeCell ref="A59:X59"/>
    <mergeCell ref="A56:X56"/>
    <mergeCell ref="Y56:AO57"/>
    <mergeCell ref="AP56:AX57"/>
    <mergeCell ref="AY56:BD57"/>
    <mergeCell ref="DD53:DL54"/>
    <mergeCell ref="DM53:DT54"/>
    <mergeCell ref="DU53:EB54"/>
    <mergeCell ref="EC53:EK54"/>
    <mergeCell ref="A54:X54"/>
    <mergeCell ref="A55:X55"/>
    <mergeCell ref="Y55:AO55"/>
    <mergeCell ref="AP55:AX55"/>
    <mergeCell ref="AY55:BD55"/>
    <mergeCell ref="BE55:BI55"/>
    <mergeCell ref="BJ55:BQ55"/>
    <mergeCell ref="BR55:CB55"/>
    <mergeCell ref="CC55:CI55"/>
    <mergeCell ref="CJ55:CO55"/>
    <mergeCell ref="CP55:CV55"/>
    <mergeCell ref="CW55:DC55"/>
    <mergeCell ref="DD55:DL55"/>
    <mergeCell ref="DM55:DT55"/>
    <mergeCell ref="DU55:EB55"/>
    <mergeCell ref="EC55:EK55"/>
    <mergeCell ref="A53:X53"/>
    <mergeCell ref="Y53:AO54"/>
    <mergeCell ref="AP53:AX54"/>
    <mergeCell ref="AY53:BD54"/>
    <mergeCell ref="BE53:BI54"/>
    <mergeCell ref="BJ53:BQ54"/>
    <mergeCell ref="BR53:CB54"/>
    <mergeCell ref="CC53:CI54"/>
    <mergeCell ref="CJ53:CO54"/>
    <mergeCell ref="CP50:CV50"/>
    <mergeCell ref="CW50:DC50"/>
    <mergeCell ref="BE50:BI50"/>
    <mergeCell ref="BJ50:BQ50"/>
    <mergeCell ref="BR50:CB50"/>
    <mergeCell ref="CC50:CI50"/>
    <mergeCell ref="CJ50:CO50"/>
    <mergeCell ref="CP53:CV54"/>
    <mergeCell ref="CW53:DC54"/>
    <mergeCell ref="DD50:DL50"/>
    <mergeCell ref="DM50:DT50"/>
    <mergeCell ref="DU50:EB50"/>
    <mergeCell ref="EC50:EK50"/>
    <mergeCell ref="A51:X51"/>
    <mergeCell ref="Y51:AO52"/>
    <mergeCell ref="AP51:AX52"/>
    <mergeCell ref="AY51:BD52"/>
    <mergeCell ref="BE51:BI52"/>
    <mergeCell ref="BJ51:BQ52"/>
    <mergeCell ref="BR51:CB52"/>
    <mergeCell ref="CC51:CI52"/>
    <mergeCell ref="CJ51:CO52"/>
    <mergeCell ref="CP51:CV52"/>
    <mergeCell ref="CW51:DC52"/>
    <mergeCell ref="DD51:DL52"/>
    <mergeCell ref="DM51:DT52"/>
    <mergeCell ref="DU51:EB52"/>
    <mergeCell ref="EC51:EK52"/>
    <mergeCell ref="A52:X52"/>
    <mergeCell ref="A50:X50"/>
    <mergeCell ref="Y50:AO50"/>
    <mergeCell ref="AP50:AX50"/>
    <mergeCell ref="AY50:BD50"/>
    <mergeCell ref="CW46:DC47"/>
    <mergeCell ref="DD46:DL47"/>
    <mergeCell ref="DM46:DT47"/>
    <mergeCell ref="DU46:EB47"/>
    <mergeCell ref="EC46:EK47"/>
    <mergeCell ref="A47:X47"/>
    <mergeCell ref="A48:X48"/>
    <mergeCell ref="Y48:AO49"/>
    <mergeCell ref="AP48:AX49"/>
    <mergeCell ref="AY48:BD49"/>
    <mergeCell ref="BE48:BI49"/>
    <mergeCell ref="BJ48:BQ49"/>
    <mergeCell ref="BR48:CB49"/>
    <mergeCell ref="CC48:CI49"/>
    <mergeCell ref="CJ48:CO49"/>
    <mergeCell ref="CP48:CV49"/>
    <mergeCell ref="CW48:DC49"/>
    <mergeCell ref="DD48:DL49"/>
    <mergeCell ref="DM48:DT49"/>
    <mergeCell ref="DU48:EB49"/>
    <mergeCell ref="EC48:EK49"/>
    <mergeCell ref="A49:X49"/>
    <mergeCell ref="A46:X46"/>
    <mergeCell ref="Y46:AO47"/>
    <mergeCell ref="AP46:AX47"/>
    <mergeCell ref="AY46:BD47"/>
    <mergeCell ref="BE46:BI47"/>
    <mergeCell ref="BJ46:BQ47"/>
    <mergeCell ref="BR46:CB47"/>
    <mergeCell ref="CC46:CI47"/>
    <mergeCell ref="CJ46:CO47"/>
    <mergeCell ref="CP43:CV44"/>
    <mergeCell ref="AY43:BD44"/>
    <mergeCell ref="BE43:BI44"/>
    <mergeCell ref="BJ43:BQ44"/>
    <mergeCell ref="BR43:CB44"/>
    <mergeCell ref="CC43:CI44"/>
    <mergeCell ref="CJ43:CO44"/>
    <mergeCell ref="CP46:CV47"/>
    <mergeCell ref="CW43:DC44"/>
    <mergeCell ref="DD43:DL44"/>
    <mergeCell ref="DM43:DT44"/>
    <mergeCell ref="DU43:EB44"/>
    <mergeCell ref="EC43:EK44"/>
    <mergeCell ref="A44:X44"/>
    <mergeCell ref="A45:X45"/>
    <mergeCell ref="Y45:AO45"/>
    <mergeCell ref="AP45:AX45"/>
    <mergeCell ref="AY45:BD45"/>
    <mergeCell ref="BE45:BI45"/>
    <mergeCell ref="BJ45:BQ45"/>
    <mergeCell ref="BR45:CB45"/>
    <mergeCell ref="CC45:CI45"/>
    <mergeCell ref="CJ45:CO45"/>
    <mergeCell ref="CP45:CV45"/>
    <mergeCell ref="CW45:DC45"/>
    <mergeCell ref="DD45:DL45"/>
    <mergeCell ref="DM45:DT45"/>
    <mergeCell ref="DU45:EB45"/>
    <mergeCell ref="EC45:EK45"/>
    <mergeCell ref="A43:X43"/>
    <mergeCell ref="Y43:AO44"/>
    <mergeCell ref="AP43:AX44"/>
    <mergeCell ref="A42:X42"/>
    <mergeCell ref="Y42:AO42"/>
    <mergeCell ref="AP42:AX42"/>
    <mergeCell ref="AY42:BD42"/>
    <mergeCell ref="BE42:BI42"/>
    <mergeCell ref="BJ42:BQ42"/>
    <mergeCell ref="BR42:CB42"/>
    <mergeCell ref="CC42:CI42"/>
    <mergeCell ref="CJ42:CO42"/>
    <mergeCell ref="CP42:CV42"/>
    <mergeCell ref="CW42:DC42"/>
    <mergeCell ref="DD42:DL42"/>
    <mergeCell ref="DM42:DT42"/>
    <mergeCell ref="DU42:EB42"/>
    <mergeCell ref="EC42:EK42"/>
    <mergeCell ref="CP41:CV41"/>
    <mergeCell ref="CW41:DC41"/>
    <mergeCell ref="DD41:DL41"/>
    <mergeCell ref="DM41:DT41"/>
    <mergeCell ref="DU41:EB41"/>
    <mergeCell ref="EC41:EK41"/>
    <mergeCell ref="A41:X41"/>
    <mergeCell ref="Y41:AO41"/>
    <mergeCell ref="AP41:AX41"/>
    <mergeCell ref="AY41:BD41"/>
    <mergeCell ref="BE41:BI41"/>
    <mergeCell ref="BJ41:BQ41"/>
    <mergeCell ref="BR41:CB41"/>
    <mergeCell ref="CC41:CI41"/>
    <mergeCell ref="CJ41:CO41"/>
    <mergeCell ref="CP39:CV39"/>
    <mergeCell ref="CW39:DC39"/>
    <mergeCell ref="DD39:DL39"/>
    <mergeCell ref="DM39:DT39"/>
    <mergeCell ref="DU39:EB39"/>
    <mergeCell ref="EC39:EK39"/>
    <mergeCell ref="A40:X40"/>
    <mergeCell ref="Y40:AO40"/>
    <mergeCell ref="AP40:AX40"/>
    <mergeCell ref="AY40:BD40"/>
    <mergeCell ref="BE40:BI40"/>
    <mergeCell ref="BJ40:BQ40"/>
    <mergeCell ref="BR40:CB40"/>
    <mergeCell ref="CC40:CI40"/>
    <mergeCell ref="CJ40:CO40"/>
    <mergeCell ref="CP40:CV40"/>
    <mergeCell ref="CW40:DC40"/>
    <mergeCell ref="DD40:DL40"/>
    <mergeCell ref="DM40:DT40"/>
    <mergeCell ref="DU40:EB40"/>
    <mergeCell ref="EC40:EK40"/>
    <mergeCell ref="A39:X39"/>
    <mergeCell ref="Y39:AO39"/>
    <mergeCell ref="AP39:AX39"/>
    <mergeCell ref="AY39:BD39"/>
    <mergeCell ref="BE39:BI39"/>
    <mergeCell ref="BJ39:BQ39"/>
    <mergeCell ref="BR39:CB39"/>
    <mergeCell ref="CC39:CI39"/>
    <mergeCell ref="CJ39:CO39"/>
    <mergeCell ref="A38:X38"/>
    <mergeCell ref="Y38:AO38"/>
    <mergeCell ref="AP38:AX38"/>
    <mergeCell ref="AY38:BD38"/>
    <mergeCell ref="BE38:BI38"/>
    <mergeCell ref="BJ38:BQ38"/>
    <mergeCell ref="BR38:CB38"/>
    <mergeCell ref="CC38:CI38"/>
    <mergeCell ref="CJ38:CO38"/>
    <mergeCell ref="CP38:CV38"/>
    <mergeCell ref="CW38:DC38"/>
    <mergeCell ref="DD38:DL38"/>
    <mergeCell ref="DM38:DT38"/>
    <mergeCell ref="DU38:EB38"/>
    <mergeCell ref="EC38:EK38"/>
    <mergeCell ref="A37:X37"/>
    <mergeCell ref="Y37:AO37"/>
    <mergeCell ref="AP37:AX37"/>
    <mergeCell ref="AY37:BD37"/>
    <mergeCell ref="BE37:BI37"/>
    <mergeCell ref="BJ37:BQ37"/>
    <mergeCell ref="BR37:CB37"/>
    <mergeCell ref="CC37:CI37"/>
    <mergeCell ref="CJ37:CO37"/>
    <mergeCell ref="CP37:CV37"/>
    <mergeCell ref="CW37:DC37"/>
    <mergeCell ref="DD37:DL37"/>
    <mergeCell ref="DM37:DT37"/>
    <mergeCell ref="DU37:EB37"/>
    <mergeCell ref="EC37:EK37"/>
    <mergeCell ref="A36:X36"/>
    <mergeCell ref="Y36:AO36"/>
    <mergeCell ref="AP36:AX36"/>
    <mergeCell ref="AY36:BD36"/>
    <mergeCell ref="BE36:BI36"/>
    <mergeCell ref="BJ36:BQ36"/>
    <mergeCell ref="BR36:CB36"/>
    <mergeCell ref="CC36:CI36"/>
    <mergeCell ref="CJ36:CO36"/>
    <mergeCell ref="CP36:CV36"/>
    <mergeCell ref="CW36:DC36"/>
    <mergeCell ref="DD36:DL36"/>
    <mergeCell ref="DM36:DT36"/>
    <mergeCell ref="DU36:EB36"/>
    <mergeCell ref="EC36:EK36"/>
    <mergeCell ref="DU35:EB35"/>
    <mergeCell ref="EC35:EK35"/>
    <mergeCell ref="Y34:AO34"/>
    <mergeCell ref="AP34:AX34"/>
    <mergeCell ref="AY34:BD34"/>
    <mergeCell ref="BE34:BI34"/>
    <mergeCell ref="BJ34:BQ34"/>
    <mergeCell ref="BR34:CB34"/>
    <mergeCell ref="CC34:CI34"/>
    <mergeCell ref="CJ34:CO34"/>
    <mergeCell ref="CP34:CV34"/>
    <mergeCell ref="Y35:AO35"/>
    <mergeCell ref="AP35:AX35"/>
    <mergeCell ref="AY35:BD35"/>
    <mergeCell ref="BE35:BI35"/>
    <mergeCell ref="BJ35:BQ35"/>
    <mergeCell ref="BR35:CB35"/>
    <mergeCell ref="CC35:CI35"/>
    <mergeCell ref="DM28:DT28"/>
    <mergeCell ref="DU28:EB28"/>
    <mergeCell ref="EC28:EK28"/>
    <mergeCell ref="Y26:AO26"/>
    <mergeCell ref="DU31:EB31"/>
    <mergeCell ref="EC31:EK31"/>
    <mergeCell ref="Y32:AO32"/>
    <mergeCell ref="AP32:AX32"/>
    <mergeCell ref="AY32:BD32"/>
    <mergeCell ref="BE32:BI32"/>
    <mergeCell ref="BJ32:BQ32"/>
    <mergeCell ref="BR32:CB32"/>
    <mergeCell ref="CC32:CI32"/>
    <mergeCell ref="CJ32:CO32"/>
    <mergeCell ref="CP32:CV32"/>
    <mergeCell ref="CW32:DC32"/>
    <mergeCell ref="DD32:DL32"/>
    <mergeCell ref="DM32:DT32"/>
    <mergeCell ref="DU32:EB32"/>
    <mergeCell ref="EC32:EK32"/>
    <mergeCell ref="Y31:AO31"/>
    <mergeCell ref="AP31:AX31"/>
    <mergeCell ref="AY31:BD31"/>
    <mergeCell ref="BE31:BI31"/>
    <mergeCell ref="BJ31:BQ31"/>
    <mergeCell ref="BR31:CB31"/>
    <mergeCell ref="CC31:CI31"/>
    <mergeCell ref="CJ31:CO31"/>
    <mergeCell ref="CP31:CV31"/>
    <mergeCell ref="CW31:DC31"/>
    <mergeCell ref="DD31:DL31"/>
    <mergeCell ref="DM31:DT31"/>
    <mergeCell ref="DU29:EB29"/>
    <mergeCell ref="DU30:EB30"/>
    <mergeCell ref="EC30:EK30"/>
    <mergeCell ref="Y29:AO29"/>
    <mergeCell ref="AP29:AX29"/>
    <mergeCell ref="AY29:BD29"/>
    <mergeCell ref="BE29:BI29"/>
    <mergeCell ref="BJ29:BQ29"/>
    <mergeCell ref="BR29:CB29"/>
    <mergeCell ref="CC29:CI29"/>
    <mergeCell ref="CJ29:CO29"/>
    <mergeCell ref="CP29:CV29"/>
    <mergeCell ref="Y30:AO30"/>
    <mergeCell ref="AP30:AX30"/>
    <mergeCell ref="AY30:BD30"/>
    <mergeCell ref="BE30:BI30"/>
    <mergeCell ref="BJ30:BQ30"/>
    <mergeCell ref="BR30:CB30"/>
    <mergeCell ref="CC30:CI30"/>
    <mergeCell ref="CJ30:CO30"/>
    <mergeCell ref="CP30:CV30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M19:DT19"/>
    <mergeCell ref="CJ19:CO19"/>
    <mergeCell ref="BR19:CB19"/>
    <mergeCell ref="CC19:CI19"/>
    <mergeCell ref="CW19:DC19"/>
    <mergeCell ref="DD19:DL19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A24:X24"/>
    <mergeCell ref="Y24:AO24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CP21:CV21"/>
    <mergeCell ref="CW21:DC21"/>
    <mergeCell ref="DD21:DL21"/>
    <mergeCell ref="DM21:DT21"/>
    <mergeCell ref="BR21:CB21"/>
    <mergeCell ref="CC21:CI21"/>
    <mergeCell ref="CJ21:CO21"/>
    <mergeCell ref="DU21:EB21"/>
    <mergeCell ref="AP24:AX24"/>
    <mergeCell ref="AY24:BD24"/>
    <mergeCell ref="BE24:BI24"/>
    <mergeCell ref="BR24:CB24"/>
    <mergeCell ref="CP24:CV24"/>
    <mergeCell ref="CW24:DC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BR25:CB25"/>
    <mergeCell ref="CC25:CI25"/>
    <mergeCell ref="CJ25:CO25"/>
    <mergeCell ref="BJ24:BQ24"/>
    <mergeCell ref="EC21:EK21"/>
    <mergeCell ref="CW26:DC26"/>
    <mergeCell ref="DM26:DT26"/>
    <mergeCell ref="DU26:EB26"/>
    <mergeCell ref="EC26:EK26"/>
    <mergeCell ref="CJ24:CO24"/>
    <mergeCell ref="CC24:CI24"/>
    <mergeCell ref="BJ21:BQ21"/>
    <mergeCell ref="DD24:DL24"/>
    <mergeCell ref="DM24:DT24"/>
    <mergeCell ref="DU24:EB24"/>
    <mergeCell ref="EC24:EK24"/>
    <mergeCell ref="DM25:DT25"/>
    <mergeCell ref="DU25:EB25"/>
    <mergeCell ref="EC25:EK25"/>
    <mergeCell ref="AP26:AX26"/>
    <mergeCell ref="AY26:BD26"/>
    <mergeCell ref="CC26:CI26"/>
    <mergeCell ref="CJ26:CO26"/>
    <mergeCell ref="CP26:CV26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A34:X34"/>
    <mergeCell ref="A35:X35"/>
    <mergeCell ref="A33:X33"/>
    <mergeCell ref="Y33:AO33"/>
    <mergeCell ref="AP33:AX33"/>
    <mergeCell ref="AY33:BD33"/>
    <mergeCell ref="BE33:BI33"/>
    <mergeCell ref="CP33:CV33"/>
    <mergeCell ref="A26:X26"/>
    <mergeCell ref="A30:X30"/>
    <mergeCell ref="A31:X31"/>
    <mergeCell ref="A32:X32"/>
    <mergeCell ref="A29:X29"/>
    <mergeCell ref="BJ33:BQ33"/>
    <mergeCell ref="BR33:CB33"/>
    <mergeCell ref="CJ28:CO28"/>
    <mergeCell ref="CP28:CV28"/>
    <mergeCell ref="Y27:AO27"/>
    <mergeCell ref="AP27:AX27"/>
    <mergeCell ref="AY27:BD27"/>
    <mergeCell ref="BE27:BI27"/>
    <mergeCell ref="BJ27:BQ27"/>
    <mergeCell ref="BR27:CB27"/>
    <mergeCell ref="CC27:CI27"/>
    <mergeCell ref="DU33:EB33"/>
    <mergeCell ref="EC33:EK33"/>
    <mergeCell ref="DM34:DT34"/>
    <mergeCell ref="DU34:EB34"/>
    <mergeCell ref="EC34:EK34"/>
    <mergeCell ref="DM27:DT27"/>
    <mergeCell ref="DU27:EB27"/>
    <mergeCell ref="EC27:EK27"/>
    <mergeCell ref="BE26:BI26"/>
    <mergeCell ref="BJ26:BQ26"/>
    <mergeCell ref="BR26:CB26"/>
    <mergeCell ref="CW33:DC33"/>
    <mergeCell ref="DD33:DL33"/>
    <mergeCell ref="DM33:DT33"/>
    <mergeCell ref="CW28:DC28"/>
    <mergeCell ref="DD28:DL28"/>
    <mergeCell ref="DD26:DL26"/>
    <mergeCell ref="CJ27:CO27"/>
    <mergeCell ref="CP27:CV27"/>
    <mergeCell ref="CW27:DC27"/>
    <mergeCell ref="DD27:DL27"/>
    <mergeCell ref="EC29:EK29"/>
    <mergeCell ref="CW30:DC30"/>
    <mergeCell ref="DD30:DL30"/>
    <mergeCell ref="CJ35:CO35"/>
    <mergeCell ref="CP35:CV35"/>
    <mergeCell ref="CW35:DC35"/>
    <mergeCell ref="DD35:DL35"/>
    <mergeCell ref="DM35:DT35"/>
    <mergeCell ref="CC33:CI33"/>
    <mergeCell ref="CJ33:CO33"/>
    <mergeCell ref="CW29:DC29"/>
    <mergeCell ref="DD29:DL29"/>
    <mergeCell ref="DM29:DT29"/>
    <mergeCell ref="CW34:DC34"/>
    <mergeCell ref="DD34:DL34"/>
    <mergeCell ref="DM30:DT3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559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</row>
    <row r="3" spans="1:141" s="87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87" customFormat="1" ht="12.75" x14ac:dyDescent="0.2">
      <c r="A4" s="85"/>
      <c r="BL4" s="83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85" t="s">
        <v>14</v>
      </c>
      <c r="DU4" s="83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87" customFormat="1" ht="12.75" x14ac:dyDescent="0.2">
      <c r="A5" s="85"/>
      <c r="DU5" s="83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87" customFormat="1" ht="12.75" x14ac:dyDescent="0.2">
      <c r="A6" s="85"/>
      <c r="DU6" s="83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87" customFormat="1" ht="12.75" x14ac:dyDescent="0.2">
      <c r="A7" s="85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83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87" customFormat="1" ht="12.75" x14ac:dyDescent="0.2">
      <c r="A8" s="85" t="s">
        <v>16</v>
      </c>
      <c r="DU8" s="83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87" customFormat="1" ht="12.75" x14ac:dyDescent="0.2">
      <c r="A9" s="85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83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87" customFormat="1" ht="12.75" x14ac:dyDescent="0.2">
      <c r="A10" s="85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83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87" customFormat="1" ht="13.5" thickBot="1" x14ac:dyDescent="0.25">
      <c r="A11" s="85" t="s">
        <v>19</v>
      </c>
      <c r="DU11" s="83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3" spans="1:141" s="14" customFormat="1" ht="15" x14ac:dyDescent="0.25">
      <c r="A13" s="215" t="s">
        <v>560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</row>
    <row r="14" spans="1:141" s="23" customFormat="1" ht="8.25" x14ac:dyDescent="0.15"/>
    <row r="15" spans="1:141" s="87" customFormat="1" ht="12.75" x14ac:dyDescent="0.2">
      <c r="A15" s="355" t="s">
        <v>99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213"/>
      <c r="AF15" s="216" t="s">
        <v>22</v>
      </c>
      <c r="AG15" s="355"/>
      <c r="AH15" s="355"/>
      <c r="AI15" s="355"/>
      <c r="AJ15" s="355"/>
      <c r="AK15" s="213"/>
      <c r="AL15" s="356" t="s">
        <v>562</v>
      </c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</row>
    <row r="16" spans="1:141" s="87" customFormat="1" ht="12.75" x14ac:dyDescent="0.2">
      <c r="A16" s="353" t="s">
        <v>561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235"/>
      <c r="AF16" s="230" t="s">
        <v>25</v>
      </c>
      <c r="AG16" s="353"/>
      <c r="AH16" s="353"/>
      <c r="AI16" s="353"/>
      <c r="AJ16" s="353"/>
      <c r="AK16" s="235"/>
      <c r="AL16" s="216" t="s">
        <v>32</v>
      </c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213"/>
      <c r="AY16" s="356" t="s">
        <v>139</v>
      </c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</row>
    <row r="17" spans="1:141" s="87" customFormat="1" ht="12.75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235"/>
      <c r="AF17" s="230"/>
      <c r="AG17" s="353"/>
      <c r="AH17" s="353"/>
      <c r="AI17" s="353"/>
      <c r="AJ17" s="353"/>
      <c r="AK17" s="235"/>
      <c r="AL17" s="230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235"/>
      <c r="AY17" s="216" t="s">
        <v>563</v>
      </c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213"/>
      <c r="BL17" s="356" t="s">
        <v>572</v>
      </c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243"/>
      <c r="CY17" s="318" t="s">
        <v>568</v>
      </c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</row>
    <row r="18" spans="1:141" s="87" customFormat="1" ht="12.75" x14ac:dyDescent="0.2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235"/>
      <c r="AF18" s="230"/>
      <c r="AG18" s="353"/>
      <c r="AH18" s="353"/>
      <c r="AI18" s="353"/>
      <c r="AJ18" s="353"/>
      <c r="AK18" s="235"/>
      <c r="AL18" s="230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235"/>
      <c r="AY18" s="230" t="s">
        <v>564</v>
      </c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235"/>
      <c r="BL18" s="216" t="s">
        <v>32</v>
      </c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213"/>
      <c r="BY18" s="355" t="s">
        <v>139</v>
      </c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216" t="s">
        <v>567</v>
      </c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213"/>
      <c r="DL18" s="355" t="s">
        <v>569</v>
      </c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</row>
    <row r="19" spans="1:141" s="87" customFormat="1" ht="12.75" x14ac:dyDescent="0.2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235"/>
      <c r="AF19" s="230"/>
      <c r="AG19" s="353"/>
      <c r="AH19" s="353"/>
      <c r="AI19" s="353"/>
      <c r="AJ19" s="353"/>
      <c r="AK19" s="235"/>
      <c r="AL19" s="230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235"/>
      <c r="AY19" s="230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235"/>
      <c r="BL19" s="230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235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230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235"/>
      <c r="DL19" s="354" t="s">
        <v>570</v>
      </c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</row>
    <row r="20" spans="1:141" s="87" customFormat="1" ht="12.75" x14ac:dyDescent="0.2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231"/>
      <c r="AF20" s="234"/>
      <c r="AG20" s="354"/>
      <c r="AH20" s="354"/>
      <c r="AI20" s="354"/>
      <c r="AJ20" s="354"/>
      <c r="AK20" s="231"/>
      <c r="AL20" s="23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231"/>
      <c r="AY20" s="23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231"/>
      <c r="BL20" s="23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231"/>
      <c r="BY20" s="318" t="s">
        <v>565</v>
      </c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243"/>
      <c r="CL20" s="318" t="s">
        <v>566</v>
      </c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243"/>
      <c r="CY20" s="23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231"/>
      <c r="DL20" s="318" t="s">
        <v>32</v>
      </c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243"/>
      <c r="DY20" s="356" t="s">
        <v>571</v>
      </c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</row>
    <row r="21" spans="1:141" s="87" customFormat="1" ht="13.5" thickBot="1" x14ac:dyDescent="0.25">
      <c r="A21" s="243">
        <v>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14">
        <v>2</v>
      </c>
      <c r="AG21" s="214"/>
      <c r="AH21" s="214"/>
      <c r="AI21" s="214"/>
      <c r="AJ21" s="214"/>
      <c r="AK21" s="214"/>
      <c r="AL21" s="214">
        <v>3</v>
      </c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>
        <v>4</v>
      </c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>
        <v>5</v>
      </c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>
        <v>6</v>
      </c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>
        <v>7</v>
      </c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>
        <v>8</v>
      </c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>
        <v>9</v>
      </c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>
        <v>10</v>
      </c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6"/>
    </row>
    <row r="22" spans="1:141" s="87" customFormat="1" ht="12.75" x14ac:dyDescent="0.2">
      <c r="A22" s="266" t="s">
        <v>573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06" t="s">
        <v>44</v>
      </c>
      <c r="AG22" s="207"/>
      <c r="AH22" s="207"/>
      <c r="AI22" s="207"/>
      <c r="AJ22" s="207"/>
      <c r="AK22" s="20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9"/>
    </row>
    <row r="23" spans="1:141" s="87" customFormat="1" ht="12.75" x14ac:dyDescent="0.2">
      <c r="A23" s="222" t="s">
        <v>574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182"/>
      <c r="AG23" s="183"/>
      <c r="AH23" s="183"/>
      <c r="AI23" s="183"/>
      <c r="AJ23" s="183"/>
      <c r="AK23" s="183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424"/>
    </row>
    <row r="24" spans="1:141" s="87" customFormat="1" ht="12.75" x14ac:dyDescent="0.2">
      <c r="A24" s="278" t="s">
        <v>139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182" t="s">
        <v>287</v>
      </c>
      <c r="AG24" s="183"/>
      <c r="AH24" s="183"/>
      <c r="AI24" s="183"/>
      <c r="AJ24" s="183"/>
      <c r="AK24" s="183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424"/>
    </row>
    <row r="25" spans="1:141" s="87" customFormat="1" ht="12.75" x14ac:dyDescent="0.2">
      <c r="A25" s="271" t="s">
        <v>575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182"/>
      <c r="AG25" s="183"/>
      <c r="AH25" s="183"/>
      <c r="AI25" s="183"/>
      <c r="AJ25" s="183"/>
      <c r="AK25" s="183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424"/>
    </row>
    <row r="26" spans="1:141" s="87" customFormat="1" ht="12.75" x14ac:dyDescent="0.2">
      <c r="A26" s="393" t="s">
        <v>149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182" t="s">
        <v>582</v>
      </c>
      <c r="AG26" s="183"/>
      <c r="AH26" s="183"/>
      <c r="AI26" s="183"/>
      <c r="AJ26" s="183"/>
      <c r="AK26" s="183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424"/>
    </row>
    <row r="27" spans="1:141" s="87" customFormat="1" ht="12.75" x14ac:dyDescent="0.2">
      <c r="A27" s="392" t="s">
        <v>576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182"/>
      <c r="AG27" s="183"/>
      <c r="AH27" s="183"/>
      <c r="AI27" s="183"/>
      <c r="AJ27" s="183"/>
      <c r="AK27" s="183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424"/>
    </row>
    <row r="28" spans="1:141" s="87" customFormat="1" ht="12.75" x14ac:dyDescent="0.2">
      <c r="A28" s="392" t="s">
        <v>577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182"/>
      <c r="AG28" s="183"/>
      <c r="AH28" s="183"/>
      <c r="AI28" s="183"/>
      <c r="AJ28" s="183"/>
      <c r="AK28" s="183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424"/>
    </row>
    <row r="29" spans="1:141" s="87" customFormat="1" ht="12.75" x14ac:dyDescent="0.2">
      <c r="A29" s="391" t="s">
        <v>359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182"/>
      <c r="AG29" s="183"/>
      <c r="AH29" s="183"/>
      <c r="AI29" s="183"/>
      <c r="AJ29" s="183"/>
      <c r="AK29" s="183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424"/>
    </row>
    <row r="30" spans="1:141" s="87" customFormat="1" ht="12.75" x14ac:dyDescent="0.2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182"/>
      <c r="AG30" s="183"/>
      <c r="AH30" s="183"/>
      <c r="AI30" s="183"/>
      <c r="AJ30" s="183"/>
      <c r="AK30" s="183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424"/>
    </row>
    <row r="31" spans="1:141" s="87" customFormat="1" ht="12.75" x14ac:dyDescent="0.2">
      <c r="A31" s="273" t="s">
        <v>578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182" t="s">
        <v>583</v>
      </c>
      <c r="AG31" s="183"/>
      <c r="AH31" s="183"/>
      <c r="AI31" s="183"/>
      <c r="AJ31" s="183"/>
      <c r="AK31" s="183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424"/>
    </row>
    <row r="32" spans="1:141" s="87" customFormat="1" ht="12.75" x14ac:dyDescent="0.2">
      <c r="A32" s="310" t="s">
        <v>579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182" t="s">
        <v>45</v>
      </c>
      <c r="AG32" s="183"/>
      <c r="AH32" s="183"/>
      <c r="AI32" s="183"/>
      <c r="AJ32" s="183"/>
      <c r="AK32" s="183"/>
      <c r="AL32" s="338">
        <v>450</v>
      </c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>
        <v>450</v>
      </c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>
        <v>0</v>
      </c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>
        <v>0</v>
      </c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>
        <v>0</v>
      </c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709">
        <v>0</v>
      </c>
      <c r="CZ32" s="709"/>
      <c r="DA32" s="709"/>
      <c r="DB32" s="709"/>
      <c r="DC32" s="709"/>
      <c r="DD32" s="709"/>
      <c r="DE32" s="709"/>
      <c r="DF32" s="709"/>
      <c r="DG32" s="709"/>
      <c r="DH32" s="709"/>
      <c r="DI32" s="709"/>
      <c r="DJ32" s="709"/>
      <c r="DK32" s="709"/>
      <c r="DL32" s="338">
        <v>0</v>
      </c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709">
        <v>0</v>
      </c>
      <c r="DZ32" s="709"/>
      <c r="EA32" s="709"/>
      <c r="EB32" s="709"/>
      <c r="EC32" s="709"/>
      <c r="ED32" s="709"/>
      <c r="EE32" s="709"/>
      <c r="EF32" s="709"/>
      <c r="EG32" s="709"/>
      <c r="EH32" s="709"/>
      <c r="EI32" s="709"/>
      <c r="EJ32" s="709"/>
      <c r="EK32" s="710"/>
    </row>
    <row r="33" spans="1:141" s="87" customFormat="1" ht="12.75" x14ac:dyDescent="0.2">
      <c r="A33" s="278" t="s">
        <v>139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182" t="s">
        <v>286</v>
      </c>
      <c r="AG33" s="183"/>
      <c r="AH33" s="183"/>
      <c r="AI33" s="183"/>
      <c r="AJ33" s="183"/>
      <c r="AK33" s="183"/>
      <c r="AL33" s="338">
        <v>450</v>
      </c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>
        <v>450</v>
      </c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>
        <v>0</v>
      </c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>
        <v>0</v>
      </c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>
        <v>0</v>
      </c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709">
        <v>0</v>
      </c>
      <c r="CZ33" s="709"/>
      <c r="DA33" s="709"/>
      <c r="DB33" s="709"/>
      <c r="DC33" s="709"/>
      <c r="DD33" s="709"/>
      <c r="DE33" s="709"/>
      <c r="DF33" s="709"/>
      <c r="DG33" s="709"/>
      <c r="DH33" s="709"/>
      <c r="DI33" s="709"/>
      <c r="DJ33" s="709"/>
      <c r="DK33" s="709"/>
      <c r="DL33" s="338">
        <v>0</v>
      </c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709">
        <v>0</v>
      </c>
      <c r="DZ33" s="709"/>
      <c r="EA33" s="709"/>
      <c r="EB33" s="709"/>
      <c r="EC33" s="709"/>
      <c r="ED33" s="709"/>
      <c r="EE33" s="709"/>
      <c r="EF33" s="709"/>
      <c r="EG33" s="709"/>
      <c r="EH33" s="709"/>
      <c r="EI33" s="709"/>
      <c r="EJ33" s="709"/>
      <c r="EK33" s="710"/>
    </row>
    <row r="34" spans="1:141" s="87" customFormat="1" ht="12.75" x14ac:dyDescent="0.2">
      <c r="A34" s="271" t="s">
        <v>575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182"/>
      <c r="AG34" s="183"/>
      <c r="AH34" s="183"/>
      <c r="AI34" s="183"/>
      <c r="AJ34" s="183"/>
      <c r="AK34" s="183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709"/>
      <c r="CZ34" s="709"/>
      <c r="DA34" s="709"/>
      <c r="DB34" s="709"/>
      <c r="DC34" s="709"/>
      <c r="DD34" s="709"/>
      <c r="DE34" s="709"/>
      <c r="DF34" s="709"/>
      <c r="DG34" s="709"/>
      <c r="DH34" s="709"/>
      <c r="DI34" s="709"/>
      <c r="DJ34" s="709"/>
      <c r="DK34" s="709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709"/>
      <c r="DZ34" s="709"/>
      <c r="EA34" s="709"/>
      <c r="EB34" s="709"/>
      <c r="EC34" s="709"/>
      <c r="ED34" s="709"/>
      <c r="EE34" s="709"/>
      <c r="EF34" s="709"/>
      <c r="EG34" s="709"/>
      <c r="EH34" s="709"/>
      <c r="EI34" s="709"/>
      <c r="EJ34" s="709"/>
      <c r="EK34" s="710"/>
    </row>
    <row r="35" spans="1:141" s="87" customFormat="1" ht="12.75" x14ac:dyDescent="0.2">
      <c r="A35" s="393" t="s">
        <v>149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182" t="s">
        <v>584</v>
      </c>
      <c r="AG35" s="183"/>
      <c r="AH35" s="183"/>
      <c r="AI35" s="183"/>
      <c r="AJ35" s="183"/>
      <c r="AK35" s="183"/>
      <c r="AL35" s="338">
        <v>172</v>
      </c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>
        <v>172</v>
      </c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>
        <v>0</v>
      </c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>
        <v>0</v>
      </c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>
        <v>0</v>
      </c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709">
        <v>0</v>
      </c>
      <c r="CZ35" s="709"/>
      <c r="DA35" s="709"/>
      <c r="DB35" s="709"/>
      <c r="DC35" s="709"/>
      <c r="DD35" s="709"/>
      <c r="DE35" s="709"/>
      <c r="DF35" s="709"/>
      <c r="DG35" s="709"/>
      <c r="DH35" s="709"/>
      <c r="DI35" s="709"/>
      <c r="DJ35" s="709"/>
      <c r="DK35" s="709"/>
      <c r="DL35" s="338">
        <v>0</v>
      </c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709">
        <v>0</v>
      </c>
      <c r="DZ35" s="709"/>
      <c r="EA35" s="709"/>
      <c r="EB35" s="709"/>
      <c r="EC35" s="709"/>
      <c r="ED35" s="709"/>
      <c r="EE35" s="709"/>
      <c r="EF35" s="709"/>
      <c r="EG35" s="709"/>
      <c r="EH35" s="709"/>
      <c r="EI35" s="709"/>
      <c r="EJ35" s="709"/>
      <c r="EK35" s="710"/>
    </row>
    <row r="36" spans="1:141" s="87" customFormat="1" ht="12.75" x14ac:dyDescent="0.2">
      <c r="A36" s="392" t="s">
        <v>576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182"/>
      <c r="AG36" s="183"/>
      <c r="AH36" s="183"/>
      <c r="AI36" s="183"/>
      <c r="AJ36" s="183"/>
      <c r="AK36" s="183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709"/>
      <c r="CZ36" s="709"/>
      <c r="DA36" s="709"/>
      <c r="DB36" s="709"/>
      <c r="DC36" s="709"/>
      <c r="DD36" s="709"/>
      <c r="DE36" s="709"/>
      <c r="DF36" s="709"/>
      <c r="DG36" s="709"/>
      <c r="DH36" s="709"/>
      <c r="DI36" s="709"/>
      <c r="DJ36" s="709"/>
      <c r="DK36" s="709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709"/>
      <c r="DZ36" s="709"/>
      <c r="EA36" s="709"/>
      <c r="EB36" s="709"/>
      <c r="EC36" s="709"/>
      <c r="ED36" s="709"/>
      <c r="EE36" s="709"/>
      <c r="EF36" s="709"/>
      <c r="EG36" s="709"/>
      <c r="EH36" s="709"/>
      <c r="EI36" s="709"/>
      <c r="EJ36" s="709"/>
      <c r="EK36" s="710"/>
    </row>
    <row r="37" spans="1:141" s="87" customFormat="1" ht="12.75" x14ac:dyDescent="0.2">
      <c r="A37" s="392" t="s">
        <v>577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182"/>
      <c r="AG37" s="183"/>
      <c r="AH37" s="183"/>
      <c r="AI37" s="183"/>
      <c r="AJ37" s="183"/>
      <c r="AK37" s="183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709"/>
      <c r="CZ37" s="709"/>
      <c r="DA37" s="709"/>
      <c r="DB37" s="709"/>
      <c r="DC37" s="709"/>
      <c r="DD37" s="709"/>
      <c r="DE37" s="709"/>
      <c r="DF37" s="709"/>
      <c r="DG37" s="709"/>
      <c r="DH37" s="709"/>
      <c r="DI37" s="709"/>
      <c r="DJ37" s="709"/>
      <c r="DK37" s="709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709"/>
      <c r="DZ37" s="709"/>
      <c r="EA37" s="709"/>
      <c r="EB37" s="709"/>
      <c r="EC37" s="709"/>
      <c r="ED37" s="709"/>
      <c r="EE37" s="709"/>
      <c r="EF37" s="709"/>
      <c r="EG37" s="709"/>
      <c r="EH37" s="709"/>
      <c r="EI37" s="709"/>
      <c r="EJ37" s="709"/>
      <c r="EK37" s="710"/>
    </row>
    <row r="38" spans="1:141" s="87" customFormat="1" ht="12.75" x14ac:dyDescent="0.2">
      <c r="A38" s="391" t="s">
        <v>359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182"/>
      <c r="AG38" s="183"/>
      <c r="AH38" s="183"/>
      <c r="AI38" s="183"/>
      <c r="AJ38" s="183"/>
      <c r="AK38" s="183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709"/>
      <c r="CZ38" s="709"/>
      <c r="DA38" s="709"/>
      <c r="DB38" s="709"/>
      <c r="DC38" s="709"/>
      <c r="DD38" s="709"/>
      <c r="DE38" s="709"/>
      <c r="DF38" s="709"/>
      <c r="DG38" s="709"/>
      <c r="DH38" s="709"/>
      <c r="DI38" s="709"/>
      <c r="DJ38" s="709"/>
      <c r="DK38" s="709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709"/>
      <c r="DZ38" s="709"/>
      <c r="EA38" s="709"/>
      <c r="EB38" s="709"/>
      <c r="EC38" s="709"/>
      <c r="ED38" s="709"/>
      <c r="EE38" s="709"/>
      <c r="EF38" s="709"/>
      <c r="EG38" s="709"/>
      <c r="EH38" s="709"/>
      <c r="EI38" s="709"/>
      <c r="EJ38" s="709"/>
      <c r="EK38" s="710"/>
    </row>
    <row r="39" spans="1:141" s="87" customFormat="1" ht="12.75" x14ac:dyDescent="0.2">
      <c r="A39" s="310" t="s">
        <v>1341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182" t="s">
        <v>1340</v>
      </c>
      <c r="AG39" s="183"/>
      <c r="AH39" s="183"/>
      <c r="AI39" s="183"/>
      <c r="AJ39" s="183"/>
      <c r="AK39" s="183"/>
      <c r="AL39" s="338">
        <v>278</v>
      </c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>
        <v>278</v>
      </c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709"/>
      <c r="CZ39" s="709"/>
      <c r="DA39" s="709"/>
      <c r="DB39" s="709"/>
      <c r="DC39" s="709"/>
      <c r="DD39" s="709"/>
      <c r="DE39" s="709"/>
      <c r="DF39" s="709"/>
      <c r="DG39" s="709"/>
      <c r="DH39" s="709"/>
      <c r="DI39" s="709"/>
      <c r="DJ39" s="709"/>
      <c r="DK39" s="709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709"/>
      <c r="DZ39" s="709"/>
      <c r="EA39" s="709"/>
      <c r="EB39" s="709"/>
      <c r="EC39" s="709"/>
      <c r="ED39" s="709"/>
      <c r="EE39" s="709"/>
      <c r="EF39" s="709"/>
      <c r="EG39" s="709"/>
      <c r="EH39" s="709"/>
      <c r="EI39" s="709"/>
      <c r="EJ39" s="709"/>
      <c r="EK39" s="710"/>
    </row>
    <row r="40" spans="1:141" s="87" customFormat="1" ht="12.75" x14ac:dyDescent="0.2">
      <c r="A40" s="273" t="s">
        <v>578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182" t="s">
        <v>585</v>
      </c>
      <c r="AG40" s="183"/>
      <c r="AH40" s="183"/>
      <c r="AI40" s="183"/>
      <c r="AJ40" s="183"/>
      <c r="AK40" s="183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709"/>
      <c r="CZ40" s="709"/>
      <c r="DA40" s="709"/>
      <c r="DB40" s="709"/>
      <c r="DC40" s="709"/>
      <c r="DD40" s="709"/>
      <c r="DE40" s="709"/>
      <c r="DF40" s="709"/>
      <c r="DG40" s="709"/>
      <c r="DH40" s="709"/>
      <c r="DI40" s="709"/>
      <c r="DJ40" s="709"/>
      <c r="DK40" s="709"/>
      <c r="DL40" s="338"/>
      <c r="DM40" s="338"/>
      <c r="DN40" s="338"/>
      <c r="DO40" s="338"/>
      <c r="DP40" s="338"/>
      <c r="DQ40" s="338"/>
      <c r="DR40" s="338"/>
      <c r="DS40" s="338"/>
      <c r="DT40" s="338"/>
      <c r="DU40" s="338"/>
      <c r="DV40" s="338"/>
      <c r="DW40" s="338"/>
      <c r="DX40" s="338"/>
      <c r="DY40" s="709"/>
      <c r="DZ40" s="709"/>
      <c r="EA40" s="709"/>
      <c r="EB40" s="709"/>
      <c r="EC40" s="709"/>
      <c r="ED40" s="709"/>
      <c r="EE40" s="709"/>
      <c r="EF40" s="709"/>
      <c r="EG40" s="709"/>
      <c r="EH40" s="709"/>
      <c r="EI40" s="709"/>
      <c r="EJ40" s="709"/>
      <c r="EK40" s="710"/>
    </row>
    <row r="41" spans="1:141" s="87" customFormat="1" ht="12.75" x14ac:dyDescent="0.2">
      <c r="A41" s="310" t="s">
        <v>580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182" t="s">
        <v>174</v>
      </c>
      <c r="AG41" s="183"/>
      <c r="AH41" s="183"/>
      <c r="AI41" s="183"/>
      <c r="AJ41" s="183"/>
      <c r="AK41" s="183"/>
      <c r="AL41" s="338">
        <v>0</v>
      </c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>
        <v>0</v>
      </c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>
        <v>0</v>
      </c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>
        <v>0</v>
      </c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>
        <v>0</v>
      </c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709">
        <v>0</v>
      </c>
      <c r="CZ41" s="709"/>
      <c r="DA41" s="709"/>
      <c r="DB41" s="709"/>
      <c r="DC41" s="709"/>
      <c r="DD41" s="709"/>
      <c r="DE41" s="709"/>
      <c r="DF41" s="709"/>
      <c r="DG41" s="709"/>
      <c r="DH41" s="709"/>
      <c r="DI41" s="709"/>
      <c r="DJ41" s="709"/>
      <c r="DK41" s="709"/>
      <c r="DL41" s="338">
        <v>0</v>
      </c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709">
        <v>0</v>
      </c>
      <c r="DZ41" s="709"/>
      <c r="EA41" s="709"/>
      <c r="EB41" s="709"/>
      <c r="EC41" s="709"/>
      <c r="ED41" s="709"/>
      <c r="EE41" s="709"/>
      <c r="EF41" s="709"/>
      <c r="EG41" s="709"/>
      <c r="EH41" s="709"/>
      <c r="EI41" s="709"/>
      <c r="EJ41" s="709"/>
      <c r="EK41" s="710"/>
    </row>
    <row r="42" spans="1:141" s="87" customFormat="1" ht="12.75" x14ac:dyDescent="0.2">
      <c r="A42" s="278" t="s">
        <v>139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182" t="s">
        <v>173</v>
      </c>
      <c r="AG42" s="183"/>
      <c r="AH42" s="183"/>
      <c r="AI42" s="183"/>
      <c r="AJ42" s="183"/>
      <c r="AK42" s="183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709"/>
      <c r="DZ42" s="709"/>
      <c r="EA42" s="709"/>
      <c r="EB42" s="709"/>
      <c r="EC42" s="709"/>
      <c r="ED42" s="709"/>
      <c r="EE42" s="709"/>
      <c r="EF42" s="709"/>
      <c r="EG42" s="709"/>
      <c r="EH42" s="709"/>
      <c r="EI42" s="709"/>
      <c r="EJ42" s="709"/>
      <c r="EK42" s="710"/>
    </row>
    <row r="43" spans="1:141" s="87" customFormat="1" ht="12.75" x14ac:dyDescent="0.2">
      <c r="A43" s="271" t="s">
        <v>575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182"/>
      <c r="AG43" s="183"/>
      <c r="AH43" s="183"/>
      <c r="AI43" s="183"/>
      <c r="AJ43" s="183"/>
      <c r="AK43" s="183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709"/>
      <c r="DZ43" s="709"/>
      <c r="EA43" s="709"/>
      <c r="EB43" s="709"/>
      <c r="EC43" s="709"/>
      <c r="ED43" s="709"/>
      <c r="EE43" s="709"/>
      <c r="EF43" s="709"/>
      <c r="EG43" s="709"/>
      <c r="EH43" s="709"/>
      <c r="EI43" s="709"/>
      <c r="EJ43" s="709"/>
      <c r="EK43" s="710"/>
    </row>
    <row r="44" spans="1:141" s="87" customFormat="1" ht="12.75" x14ac:dyDescent="0.2">
      <c r="A44" s="393" t="s">
        <v>149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182" t="s">
        <v>586</v>
      </c>
      <c r="AG44" s="183"/>
      <c r="AH44" s="183"/>
      <c r="AI44" s="183"/>
      <c r="AJ44" s="183"/>
      <c r="AK44" s="183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424"/>
    </row>
    <row r="45" spans="1:141" s="87" customFormat="1" ht="12.75" x14ac:dyDescent="0.2">
      <c r="A45" s="392" t="s">
        <v>576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182"/>
      <c r="AG45" s="183"/>
      <c r="AH45" s="183"/>
      <c r="AI45" s="183"/>
      <c r="AJ45" s="183"/>
      <c r="AK45" s="183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8"/>
      <c r="DU45" s="338"/>
      <c r="DV45" s="338"/>
      <c r="DW45" s="338"/>
      <c r="DX45" s="338"/>
      <c r="DY45" s="338"/>
      <c r="DZ45" s="338"/>
      <c r="EA45" s="338"/>
      <c r="EB45" s="338"/>
      <c r="EC45" s="338"/>
      <c r="ED45" s="338"/>
      <c r="EE45" s="338"/>
      <c r="EF45" s="338"/>
      <c r="EG45" s="338"/>
      <c r="EH45" s="338"/>
      <c r="EI45" s="338"/>
      <c r="EJ45" s="338"/>
      <c r="EK45" s="424"/>
    </row>
    <row r="46" spans="1:141" s="87" customFormat="1" ht="12.75" x14ac:dyDescent="0.2">
      <c r="A46" s="392" t="s">
        <v>577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182"/>
      <c r="AG46" s="183"/>
      <c r="AH46" s="183"/>
      <c r="AI46" s="183"/>
      <c r="AJ46" s="183"/>
      <c r="AK46" s="183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424"/>
    </row>
    <row r="47" spans="1:141" s="87" customFormat="1" ht="12.75" x14ac:dyDescent="0.2">
      <c r="A47" s="391" t="s">
        <v>359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182"/>
      <c r="AG47" s="183"/>
      <c r="AH47" s="183"/>
      <c r="AI47" s="183"/>
      <c r="AJ47" s="183"/>
      <c r="AK47" s="183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424"/>
    </row>
    <row r="48" spans="1:141" s="87" customFormat="1" ht="12.75" x14ac:dyDescent="0.2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182"/>
      <c r="AG48" s="183"/>
      <c r="AH48" s="183"/>
      <c r="AI48" s="183"/>
      <c r="AJ48" s="183"/>
      <c r="AK48" s="183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424"/>
    </row>
    <row r="49" spans="1:141" s="87" customFormat="1" ht="12.75" x14ac:dyDescent="0.2">
      <c r="A49" s="273" t="s">
        <v>578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182" t="s">
        <v>172</v>
      </c>
      <c r="AG49" s="183"/>
      <c r="AH49" s="183"/>
      <c r="AI49" s="183"/>
      <c r="AJ49" s="183"/>
      <c r="AK49" s="183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424"/>
    </row>
    <row r="50" spans="1:141" s="87" customFormat="1" ht="12.75" x14ac:dyDescent="0.2">
      <c r="A50" s="310" t="s">
        <v>581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182" t="s">
        <v>166</v>
      </c>
      <c r="AG50" s="183"/>
      <c r="AH50" s="183"/>
      <c r="AI50" s="183"/>
      <c r="AJ50" s="183"/>
      <c r="AK50" s="183"/>
      <c r="AL50" s="338">
        <v>0</v>
      </c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>
        <v>0</v>
      </c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>
        <v>0</v>
      </c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>
        <v>0</v>
      </c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>
        <v>0</v>
      </c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424"/>
    </row>
    <row r="51" spans="1:141" s="87" customFormat="1" ht="12.75" x14ac:dyDescent="0.2">
      <c r="A51" s="278" t="s">
        <v>139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182" t="s">
        <v>165</v>
      </c>
      <c r="AG51" s="183"/>
      <c r="AH51" s="183"/>
      <c r="AI51" s="183"/>
      <c r="AJ51" s="183"/>
      <c r="AK51" s="183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424"/>
    </row>
    <row r="52" spans="1:141" s="87" customFormat="1" ht="12.75" x14ac:dyDescent="0.2">
      <c r="A52" s="271" t="s">
        <v>575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182"/>
      <c r="AG52" s="183"/>
      <c r="AH52" s="183"/>
      <c r="AI52" s="183"/>
      <c r="AJ52" s="183"/>
      <c r="AK52" s="183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  <c r="DP52" s="338"/>
      <c r="DQ52" s="338"/>
      <c r="DR52" s="338"/>
      <c r="DS52" s="338"/>
      <c r="DT52" s="338"/>
      <c r="DU52" s="338"/>
      <c r="DV52" s="338"/>
      <c r="DW52" s="338"/>
      <c r="DX52" s="338"/>
      <c r="DY52" s="338"/>
      <c r="DZ52" s="338"/>
      <c r="EA52" s="338"/>
      <c r="EB52" s="338"/>
      <c r="EC52" s="338"/>
      <c r="ED52" s="338"/>
      <c r="EE52" s="338"/>
      <c r="EF52" s="338"/>
      <c r="EG52" s="338"/>
      <c r="EH52" s="338"/>
      <c r="EI52" s="338"/>
      <c r="EJ52" s="338"/>
      <c r="EK52" s="424"/>
    </row>
    <row r="53" spans="1:141" s="87" customFormat="1" ht="12.75" x14ac:dyDescent="0.2">
      <c r="A53" s="393" t="s">
        <v>149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182" t="s">
        <v>587</v>
      </c>
      <c r="AG53" s="183"/>
      <c r="AH53" s="183"/>
      <c r="AI53" s="183"/>
      <c r="AJ53" s="183"/>
      <c r="AK53" s="183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G53" s="338"/>
      <c r="DH53" s="338"/>
      <c r="DI53" s="338"/>
      <c r="DJ53" s="338"/>
      <c r="DK53" s="338"/>
      <c r="DL53" s="338"/>
      <c r="DM53" s="338"/>
      <c r="DN53" s="338"/>
      <c r="DO53" s="338"/>
      <c r="DP53" s="338"/>
      <c r="DQ53" s="338"/>
      <c r="DR53" s="338"/>
      <c r="DS53" s="338"/>
      <c r="DT53" s="338"/>
      <c r="DU53" s="338"/>
      <c r="DV53" s="338"/>
      <c r="DW53" s="338"/>
      <c r="DX53" s="338"/>
      <c r="DY53" s="338"/>
      <c r="DZ53" s="338"/>
      <c r="EA53" s="338"/>
      <c r="EB53" s="338"/>
      <c r="EC53" s="338"/>
      <c r="ED53" s="338"/>
      <c r="EE53" s="338"/>
      <c r="EF53" s="338"/>
      <c r="EG53" s="338"/>
      <c r="EH53" s="338"/>
      <c r="EI53" s="338"/>
      <c r="EJ53" s="338"/>
      <c r="EK53" s="424"/>
    </row>
    <row r="54" spans="1:141" s="87" customFormat="1" ht="12.75" x14ac:dyDescent="0.2">
      <c r="A54" s="392" t="s">
        <v>576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182"/>
      <c r="AG54" s="183"/>
      <c r="AH54" s="183"/>
      <c r="AI54" s="183"/>
      <c r="AJ54" s="183"/>
      <c r="AK54" s="183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338"/>
      <c r="DJ54" s="338"/>
      <c r="DK54" s="338"/>
      <c r="DL54" s="338"/>
      <c r="DM54" s="338"/>
      <c r="DN54" s="338"/>
      <c r="DO54" s="338"/>
      <c r="DP54" s="338"/>
      <c r="DQ54" s="338"/>
      <c r="DR54" s="338"/>
      <c r="DS54" s="338"/>
      <c r="DT54" s="338"/>
      <c r="DU54" s="338"/>
      <c r="DV54" s="338"/>
      <c r="DW54" s="338"/>
      <c r="DX54" s="338"/>
      <c r="DY54" s="338"/>
      <c r="DZ54" s="338"/>
      <c r="EA54" s="338"/>
      <c r="EB54" s="338"/>
      <c r="EC54" s="338"/>
      <c r="ED54" s="338"/>
      <c r="EE54" s="338"/>
      <c r="EF54" s="338"/>
      <c r="EG54" s="338"/>
      <c r="EH54" s="338"/>
      <c r="EI54" s="338"/>
      <c r="EJ54" s="338"/>
      <c r="EK54" s="424"/>
    </row>
    <row r="55" spans="1:141" s="87" customFormat="1" ht="12.75" x14ac:dyDescent="0.2">
      <c r="A55" s="392" t="s">
        <v>577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182"/>
      <c r="AG55" s="183"/>
      <c r="AH55" s="183"/>
      <c r="AI55" s="183"/>
      <c r="AJ55" s="183"/>
      <c r="AK55" s="183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  <c r="DE55" s="338"/>
      <c r="DF55" s="338"/>
      <c r="DG55" s="338"/>
      <c r="DH55" s="338"/>
      <c r="DI55" s="338"/>
      <c r="DJ55" s="338"/>
      <c r="DK55" s="338"/>
      <c r="DL55" s="338"/>
      <c r="DM55" s="338"/>
      <c r="DN55" s="338"/>
      <c r="DO55" s="338"/>
      <c r="DP55" s="338"/>
      <c r="DQ55" s="338"/>
      <c r="DR55" s="338"/>
      <c r="DS55" s="338"/>
      <c r="DT55" s="338"/>
      <c r="DU55" s="338"/>
      <c r="DV55" s="338"/>
      <c r="DW55" s="338"/>
      <c r="DX55" s="338"/>
      <c r="DY55" s="338"/>
      <c r="DZ55" s="338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424"/>
    </row>
    <row r="56" spans="1:141" s="87" customFormat="1" ht="12.75" x14ac:dyDescent="0.2">
      <c r="A56" s="391" t="s">
        <v>359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182"/>
      <c r="AG56" s="183"/>
      <c r="AH56" s="183"/>
      <c r="AI56" s="183"/>
      <c r="AJ56" s="183"/>
      <c r="AK56" s="183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  <c r="DA56" s="338"/>
      <c r="DB56" s="338"/>
      <c r="DC56" s="338"/>
      <c r="DD56" s="338"/>
      <c r="DE56" s="338"/>
      <c r="DF56" s="338"/>
      <c r="DG56" s="338"/>
      <c r="DH56" s="338"/>
      <c r="DI56" s="338"/>
      <c r="DJ56" s="338"/>
      <c r="DK56" s="338"/>
      <c r="DL56" s="338"/>
      <c r="DM56" s="338"/>
      <c r="DN56" s="338"/>
      <c r="DO56" s="338"/>
      <c r="DP56" s="338"/>
      <c r="DQ56" s="338"/>
      <c r="DR56" s="338"/>
      <c r="DS56" s="338"/>
      <c r="DT56" s="338"/>
      <c r="DU56" s="338"/>
      <c r="DV56" s="338"/>
      <c r="DW56" s="338"/>
      <c r="DX56" s="338"/>
      <c r="DY56" s="338"/>
      <c r="DZ56" s="338"/>
      <c r="EA56" s="338"/>
      <c r="EB56" s="338"/>
      <c r="EC56" s="338"/>
      <c r="ED56" s="338"/>
      <c r="EE56" s="338"/>
      <c r="EF56" s="338"/>
      <c r="EG56" s="338"/>
      <c r="EH56" s="338"/>
      <c r="EI56" s="338"/>
      <c r="EJ56" s="338"/>
      <c r="EK56" s="424"/>
    </row>
    <row r="57" spans="1:141" s="87" customFormat="1" ht="12.75" x14ac:dyDescent="0.2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182"/>
      <c r="AG57" s="183"/>
      <c r="AH57" s="183"/>
      <c r="AI57" s="183"/>
      <c r="AJ57" s="183"/>
      <c r="AK57" s="183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8"/>
      <c r="CM57" s="338"/>
      <c r="CN57" s="338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8"/>
      <c r="DQ57" s="338"/>
      <c r="DR57" s="338"/>
      <c r="DS57" s="338"/>
      <c r="DT57" s="338"/>
      <c r="DU57" s="338"/>
      <c r="DV57" s="338"/>
      <c r="DW57" s="338"/>
      <c r="DX57" s="338"/>
      <c r="DY57" s="338"/>
      <c r="DZ57" s="338"/>
      <c r="EA57" s="338"/>
      <c r="EB57" s="338"/>
      <c r="EC57" s="338"/>
      <c r="ED57" s="338"/>
      <c r="EE57" s="338"/>
      <c r="EF57" s="338"/>
      <c r="EG57" s="338"/>
      <c r="EH57" s="338"/>
      <c r="EI57" s="338"/>
      <c r="EJ57" s="338"/>
      <c r="EK57" s="424"/>
    </row>
    <row r="58" spans="1:141" s="87" customFormat="1" ht="12.75" x14ac:dyDescent="0.2">
      <c r="A58" s="273" t="s">
        <v>578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182" t="s">
        <v>588</v>
      </c>
      <c r="AG58" s="183"/>
      <c r="AH58" s="183"/>
      <c r="AI58" s="183"/>
      <c r="AJ58" s="183"/>
      <c r="AK58" s="183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8"/>
      <c r="DE58" s="338"/>
      <c r="DF58" s="338"/>
      <c r="DG58" s="338"/>
      <c r="DH58" s="338"/>
      <c r="DI58" s="338"/>
      <c r="DJ58" s="338"/>
      <c r="DK58" s="338"/>
      <c r="DL58" s="338"/>
      <c r="DM58" s="338"/>
      <c r="DN58" s="338"/>
      <c r="DO58" s="338"/>
      <c r="DP58" s="338"/>
      <c r="DQ58" s="338"/>
      <c r="DR58" s="338"/>
      <c r="DS58" s="338"/>
      <c r="DT58" s="338"/>
      <c r="DU58" s="338"/>
      <c r="DV58" s="338"/>
      <c r="DW58" s="338"/>
      <c r="DX58" s="338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424"/>
    </row>
    <row r="59" spans="1:141" s="87" customFormat="1" ht="13.5" thickBot="1" x14ac:dyDescent="0.25">
      <c r="A59" s="305" t="s">
        <v>42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45" t="s">
        <v>46</v>
      </c>
      <c r="AG59" s="346"/>
      <c r="AH59" s="346"/>
      <c r="AI59" s="346"/>
      <c r="AJ59" s="346"/>
      <c r="AK59" s="346"/>
      <c r="AL59" s="347">
        <v>450</v>
      </c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>
        <v>450</v>
      </c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  <c r="DK59" s="347"/>
      <c r="DL59" s="347"/>
      <c r="DM59" s="347"/>
      <c r="DN59" s="347"/>
      <c r="DO59" s="347"/>
      <c r="DP59" s="347"/>
      <c r="DQ59" s="347"/>
      <c r="DR59" s="347"/>
      <c r="DS59" s="347"/>
      <c r="DT59" s="347"/>
      <c r="DU59" s="347"/>
      <c r="DV59" s="347"/>
      <c r="DW59" s="347"/>
      <c r="DX59" s="347"/>
      <c r="DY59" s="347"/>
      <c r="DZ59" s="347"/>
      <c r="EA59" s="347"/>
      <c r="EB59" s="347"/>
      <c r="EC59" s="347"/>
      <c r="ED59" s="347"/>
      <c r="EE59" s="347"/>
      <c r="EF59" s="347"/>
      <c r="EG59" s="347"/>
      <c r="EH59" s="347"/>
      <c r="EI59" s="347"/>
      <c r="EJ59" s="347"/>
      <c r="EK59" s="711"/>
    </row>
  </sheetData>
  <mergeCells count="293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9"/>
  <sheetViews>
    <sheetView zoomScaleNormal="100" workbookViewId="0">
      <selection sqref="A1:EK1"/>
    </sheetView>
  </sheetViews>
  <sheetFormatPr defaultColWidth="1.42578125" defaultRowHeight="15.75" x14ac:dyDescent="0.25"/>
  <cols>
    <col min="1" max="61" width="1.42578125" style="1"/>
    <col min="62" max="77" width="1.42578125" style="63"/>
    <col min="78" max="78" width="1.42578125" style="63" customWidth="1"/>
    <col min="79" max="101" width="1.42578125" style="63"/>
    <col min="102" max="16384" width="1.42578125" style="1"/>
  </cols>
  <sheetData>
    <row r="1" spans="1:141" x14ac:dyDescent="0.25">
      <c r="A1" s="204" t="s">
        <v>923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s="55" customFormat="1" ht="13.5" thickBot="1" x14ac:dyDescent="0.25"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DW2" s="205" t="s">
        <v>6</v>
      </c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</row>
    <row r="3" spans="1:141" s="55" customFormat="1" ht="12.75" x14ac:dyDescent="0.2">
      <c r="A3" s="56"/>
      <c r="BJ3" s="60"/>
      <c r="BK3" s="60"/>
      <c r="BL3" s="61" t="s">
        <v>13</v>
      </c>
      <c r="BM3" s="229" t="s">
        <v>1163</v>
      </c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37">
        <v>2023</v>
      </c>
      <c r="BY3" s="237"/>
      <c r="BZ3" s="237"/>
      <c r="CA3" s="237"/>
      <c r="CB3" s="237"/>
      <c r="CC3" s="237"/>
      <c r="CD3" s="62" t="s">
        <v>14</v>
      </c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DU3" s="52" t="s">
        <v>7</v>
      </c>
      <c r="DW3" s="206" t="s">
        <v>1290</v>
      </c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8"/>
    </row>
    <row r="4" spans="1:141" s="55" customFormat="1" ht="12.75" x14ac:dyDescent="0.2">
      <c r="A4" s="56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DU4" s="52" t="s">
        <v>9</v>
      </c>
      <c r="DW4" s="182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4"/>
    </row>
    <row r="5" spans="1:141" s="55" customFormat="1" ht="12.75" x14ac:dyDescent="0.2">
      <c r="A5" s="56" t="s">
        <v>15</v>
      </c>
      <c r="Z5" s="179" t="s">
        <v>1291</v>
      </c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U5" s="52" t="s">
        <v>10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55" customFormat="1" ht="12.75" x14ac:dyDescent="0.2">
      <c r="A6" s="56" t="s">
        <v>16</v>
      </c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DU6" s="52"/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55" customFormat="1" ht="12.75" x14ac:dyDescent="0.2">
      <c r="A7" s="56" t="s">
        <v>17</v>
      </c>
      <c r="Z7" s="179" t="s">
        <v>1342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52" t="s">
        <v>1154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55" customFormat="1" ht="12.75" x14ac:dyDescent="0.2">
      <c r="A8" s="56" t="s">
        <v>18</v>
      </c>
      <c r="Z8" s="179" t="s">
        <v>1343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U8" s="52" t="s">
        <v>12</v>
      </c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55" customFormat="1" ht="12.75" x14ac:dyDescent="0.2">
      <c r="A9" s="56" t="s">
        <v>19</v>
      </c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DU9" s="52"/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55" customFormat="1" ht="13.5" thickBot="1" x14ac:dyDescent="0.25">
      <c r="A10" s="56" t="s">
        <v>1000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DU10" s="52" t="s">
        <v>924</v>
      </c>
      <c r="DW10" s="185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7"/>
    </row>
    <row r="11" spans="1:141" s="55" customFormat="1" ht="12.75" x14ac:dyDescent="0.2"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DU11" s="52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215" t="s">
        <v>925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</row>
    <row r="13" spans="1:141" ht="6" customHeight="1" x14ac:dyDescent="0.25">
      <c r="DU13" s="5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55" customFormat="1" ht="12.75" x14ac:dyDescent="0.2">
      <c r="A14" s="213" t="s">
        <v>99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 t="s">
        <v>22</v>
      </c>
      <c r="BE14" s="214"/>
      <c r="BF14" s="214"/>
      <c r="BG14" s="214"/>
      <c r="BH14" s="214"/>
      <c r="BI14" s="214"/>
      <c r="BJ14" s="217" t="s">
        <v>926</v>
      </c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4" t="s">
        <v>927</v>
      </c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 t="s">
        <v>928</v>
      </c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6"/>
    </row>
    <row r="15" spans="1:141" s="55" customFormat="1" ht="12.75" x14ac:dyDescent="0.2">
      <c r="A15" s="235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 t="s">
        <v>25</v>
      </c>
      <c r="BE15" s="218"/>
      <c r="BF15" s="218"/>
      <c r="BG15" s="218"/>
      <c r="BH15" s="218"/>
      <c r="BI15" s="218"/>
      <c r="BJ15" s="236" t="s">
        <v>1344</v>
      </c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 t="s">
        <v>1162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 t="s">
        <v>929</v>
      </c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30"/>
    </row>
    <row r="16" spans="1:141" s="55" customFormat="1" ht="12.75" x14ac:dyDescent="0.2">
      <c r="A16" s="235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36" t="s">
        <v>930</v>
      </c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 t="s">
        <v>931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30"/>
    </row>
    <row r="17" spans="1:141" s="55" customFormat="1" ht="12.75" x14ac:dyDescent="0.2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 t="s">
        <v>932</v>
      </c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4"/>
    </row>
    <row r="18" spans="1:141" s="55" customFormat="1" ht="13.5" thickBot="1" x14ac:dyDescent="0.25">
      <c r="A18" s="243">
        <v>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14">
        <v>2</v>
      </c>
      <c r="BE18" s="214"/>
      <c r="BF18" s="214"/>
      <c r="BG18" s="214"/>
      <c r="BH18" s="214"/>
      <c r="BI18" s="214"/>
      <c r="BJ18" s="245">
        <v>3</v>
      </c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>
        <v>4</v>
      </c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14">
        <v>5</v>
      </c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>
        <v>6</v>
      </c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6"/>
    </row>
    <row r="19" spans="1:141" s="55" customFormat="1" ht="15" customHeight="1" x14ac:dyDescent="0.2">
      <c r="A19" s="222" t="s">
        <v>933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06" t="s">
        <v>202</v>
      </c>
      <c r="BE19" s="207"/>
      <c r="BF19" s="207"/>
      <c r="BG19" s="207"/>
      <c r="BH19" s="207"/>
      <c r="BI19" s="207"/>
      <c r="BJ19" s="238">
        <v>143253400</v>
      </c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40"/>
      <c r="CD19" s="238">
        <v>156138750</v>
      </c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40"/>
      <c r="CX19" s="241">
        <f>(CD19/BJ19*100)-100</f>
        <v>8.994795236971683</v>
      </c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>
        <f>BJ19/BJ69*100</f>
        <v>7.3974307495553004</v>
      </c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2"/>
    </row>
    <row r="20" spans="1:141" s="55" customFormat="1" ht="12.75" x14ac:dyDescent="0.2">
      <c r="A20" s="266" t="s">
        <v>934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182" t="s">
        <v>207</v>
      </c>
      <c r="BE20" s="183"/>
      <c r="BF20" s="183"/>
      <c r="BG20" s="183"/>
      <c r="BH20" s="183"/>
      <c r="BI20" s="183"/>
      <c r="BJ20" s="246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8"/>
      <c r="CD20" s="246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8"/>
      <c r="CX20" s="260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2"/>
      <c r="DR20" s="260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7"/>
    </row>
    <row r="21" spans="1:141" s="55" customFormat="1" ht="12.75" x14ac:dyDescent="0.2">
      <c r="A21" s="222" t="s">
        <v>935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182"/>
      <c r="BE21" s="183"/>
      <c r="BF21" s="183"/>
      <c r="BG21" s="183"/>
      <c r="BH21" s="183"/>
      <c r="BI21" s="183"/>
      <c r="BJ21" s="249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1"/>
      <c r="CD21" s="249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1"/>
      <c r="CX21" s="263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5"/>
      <c r="DR21" s="268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70"/>
    </row>
    <row r="22" spans="1:141" s="55" customFormat="1" ht="15" customHeight="1" x14ac:dyDescent="0.2">
      <c r="A22" s="222" t="s">
        <v>936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182" t="s">
        <v>212</v>
      </c>
      <c r="BE22" s="183"/>
      <c r="BF22" s="183"/>
      <c r="BG22" s="183"/>
      <c r="BH22" s="183"/>
      <c r="BI22" s="183"/>
      <c r="BJ22" s="256">
        <v>274811204.42000002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8"/>
      <c r="CD22" s="256">
        <v>167782375.97</v>
      </c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8"/>
      <c r="CX22" s="259">
        <f>(CD22/BJ22*100)-100</f>
        <v>-38.94631176916117</v>
      </c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3">
        <f>BJ22/BJ69*100</f>
        <v>14.190915216663866</v>
      </c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5"/>
    </row>
    <row r="23" spans="1:141" s="55" customFormat="1" ht="15" customHeight="1" x14ac:dyDescent="0.2">
      <c r="A23" s="222" t="s">
        <v>937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182" t="s">
        <v>962</v>
      </c>
      <c r="BE23" s="183"/>
      <c r="BF23" s="183"/>
      <c r="BG23" s="183"/>
      <c r="BH23" s="183"/>
      <c r="BI23" s="183"/>
      <c r="BJ23" s="219">
        <v>20815620.489999998</v>
      </c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1"/>
      <c r="CD23" s="219">
        <v>49927141</v>
      </c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1"/>
      <c r="CX23" s="252">
        <f>(CD23/BJ23*100)-100</f>
        <v>139.85420479771636</v>
      </c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3">
        <f>BJ23/BJ69*100</f>
        <v>1.074893238721031</v>
      </c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5"/>
    </row>
    <row r="24" spans="1:141" s="55" customFormat="1" ht="15" customHeight="1" x14ac:dyDescent="0.2">
      <c r="A24" s="222" t="s">
        <v>938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182" t="s">
        <v>963</v>
      </c>
      <c r="BE24" s="183"/>
      <c r="BF24" s="183"/>
      <c r="BG24" s="183"/>
      <c r="BH24" s="183"/>
      <c r="BI24" s="183"/>
      <c r="BJ24" s="219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1"/>
      <c r="CD24" s="219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1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72"/>
    </row>
    <row r="25" spans="1:141" s="55" customFormat="1" ht="12.75" x14ac:dyDescent="0.2">
      <c r="A25" s="212" t="s">
        <v>139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182" t="s">
        <v>964</v>
      </c>
      <c r="BE25" s="183"/>
      <c r="BF25" s="183"/>
      <c r="BG25" s="183"/>
      <c r="BH25" s="183"/>
      <c r="BI25" s="183"/>
      <c r="BJ25" s="223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5"/>
      <c r="CD25" s="223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5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72"/>
    </row>
    <row r="26" spans="1:141" s="55" customFormat="1" ht="12.75" x14ac:dyDescent="0.2">
      <c r="A26" s="271" t="s">
        <v>939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182"/>
      <c r="BE26" s="183"/>
      <c r="BF26" s="183"/>
      <c r="BG26" s="183"/>
      <c r="BH26" s="183"/>
      <c r="BI26" s="183"/>
      <c r="BJ26" s="226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8"/>
      <c r="CD26" s="226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8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72"/>
    </row>
    <row r="27" spans="1:141" s="55" customFormat="1" ht="15" customHeight="1" x14ac:dyDescent="0.2">
      <c r="A27" s="273" t="s">
        <v>942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182" t="s">
        <v>965</v>
      </c>
      <c r="BE27" s="183"/>
      <c r="BF27" s="183"/>
      <c r="BG27" s="183"/>
      <c r="BH27" s="183"/>
      <c r="BI27" s="183"/>
      <c r="BJ27" s="219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1"/>
      <c r="CD27" s="219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1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72"/>
    </row>
    <row r="28" spans="1:141" s="55" customFormat="1" ht="12.75" x14ac:dyDescent="0.2">
      <c r="A28" s="266" t="s">
        <v>940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182" t="s">
        <v>966</v>
      </c>
      <c r="BE28" s="183"/>
      <c r="BF28" s="183"/>
      <c r="BG28" s="183"/>
      <c r="BH28" s="183"/>
      <c r="BI28" s="183"/>
      <c r="BJ28" s="223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5"/>
      <c r="CD28" s="223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5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72"/>
    </row>
    <row r="29" spans="1:141" s="55" customFormat="1" ht="12.75" x14ac:dyDescent="0.2">
      <c r="A29" s="222" t="s">
        <v>941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182"/>
      <c r="BE29" s="183"/>
      <c r="BF29" s="183"/>
      <c r="BG29" s="183"/>
      <c r="BH29" s="183"/>
      <c r="BI29" s="183"/>
      <c r="BJ29" s="226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8"/>
      <c r="CD29" s="226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8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72"/>
    </row>
    <row r="30" spans="1:141" s="55" customFormat="1" ht="12.75" x14ac:dyDescent="0.2">
      <c r="A30" s="212" t="s">
        <v>149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182" t="s">
        <v>967</v>
      </c>
      <c r="BE30" s="183"/>
      <c r="BF30" s="183"/>
      <c r="BG30" s="183"/>
      <c r="BH30" s="183"/>
      <c r="BI30" s="183"/>
      <c r="BJ30" s="223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5"/>
      <c r="CD30" s="223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5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72"/>
    </row>
    <row r="31" spans="1:141" s="55" customFormat="1" ht="12.75" x14ac:dyDescent="0.2">
      <c r="A31" s="277" t="s">
        <v>943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182"/>
      <c r="BE31" s="183"/>
      <c r="BF31" s="183"/>
      <c r="BG31" s="183"/>
      <c r="BH31" s="183"/>
      <c r="BI31" s="183"/>
      <c r="BJ31" s="274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6"/>
      <c r="CD31" s="274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6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72"/>
    </row>
    <row r="32" spans="1:141" s="55" customFormat="1" ht="12.75" x14ac:dyDescent="0.2">
      <c r="A32" s="277" t="s">
        <v>944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182"/>
      <c r="BE32" s="183"/>
      <c r="BF32" s="183"/>
      <c r="BG32" s="183"/>
      <c r="BH32" s="183"/>
      <c r="BI32" s="183"/>
      <c r="BJ32" s="274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6"/>
      <c r="CD32" s="274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6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72"/>
    </row>
    <row r="33" spans="1:141" s="55" customFormat="1" ht="12.75" x14ac:dyDescent="0.2">
      <c r="A33" s="271" t="s">
        <v>945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182"/>
      <c r="BE33" s="183"/>
      <c r="BF33" s="183"/>
      <c r="BG33" s="183"/>
      <c r="BH33" s="183"/>
      <c r="BI33" s="183"/>
      <c r="BJ33" s="226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8"/>
      <c r="CD33" s="226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8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72"/>
    </row>
    <row r="34" spans="1:141" s="55" customFormat="1" ht="12.75" x14ac:dyDescent="0.2">
      <c r="A34" s="266" t="s">
        <v>946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182" t="s">
        <v>968</v>
      </c>
      <c r="BE34" s="183"/>
      <c r="BF34" s="183"/>
      <c r="BG34" s="183"/>
      <c r="BH34" s="183"/>
      <c r="BI34" s="183"/>
      <c r="BJ34" s="223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5"/>
      <c r="CD34" s="223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5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72"/>
    </row>
    <row r="35" spans="1:141" s="55" customFormat="1" ht="12.75" x14ac:dyDescent="0.2">
      <c r="A35" s="222" t="s">
        <v>947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182"/>
      <c r="BE35" s="183"/>
      <c r="BF35" s="183"/>
      <c r="BG35" s="183"/>
      <c r="BH35" s="183"/>
      <c r="BI35" s="183"/>
      <c r="BJ35" s="226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8"/>
      <c r="CD35" s="226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8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72"/>
    </row>
    <row r="36" spans="1:141" s="55" customFormat="1" ht="12.75" x14ac:dyDescent="0.2">
      <c r="A36" s="266" t="s">
        <v>948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182" t="s">
        <v>969</v>
      </c>
      <c r="BE36" s="183"/>
      <c r="BF36" s="183"/>
      <c r="BG36" s="183"/>
      <c r="BH36" s="183"/>
      <c r="BI36" s="183"/>
      <c r="BJ36" s="223">
        <v>1484646329.1799998</v>
      </c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5"/>
      <c r="CD36" s="223">
        <v>1502679834.0699999</v>
      </c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5"/>
      <c r="CX36" s="259">
        <f t="shared" ref="CX36:CX37" si="0">(CD36/BJ36*100)-100</f>
        <v>1.214666721330218</v>
      </c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>
        <f>BJ36/BJ69*100</f>
        <v>76.665324576523346</v>
      </c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72"/>
    </row>
    <row r="37" spans="1:141" s="55" customFormat="1" ht="12.75" x14ac:dyDescent="0.2">
      <c r="A37" s="222" t="s">
        <v>949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182"/>
      <c r="BE37" s="183"/>
      <c r="BF37" s="183"/>
      <c r="BG37" s="183"/>
      <c r="BH37" s="183"/>
      <c r="BI37" s="183"/>
      <c r="BJ37" s="226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8"/>
      <c r="CD37" s="226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8"/>
      <c r="CX37" s="259" t="e">
        <f t="shared" si="0"/>
        <v>#DIV/0!</v>
      </c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72"/>
    </row>
    <row r="38" spans="1:141" s="55" customFormat="1" ht="12.75" x14ac:dyDescent="0.2">
      <c r="A38" s="212" t="s">
        <v>139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182" t="s">
        <v>970</v>
      </c>
      <c r="BE38" s="183"/>
      <c r="BF38" s="183"/>
      <c r="BG38" s="183"/>
      <c r="BH38" s="183"/>
      <c r="BI38" s="183"/>
      <c r="BJ38" s="223">
        <v>17097374.829999998</v>
      </c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5"/>
      <c r="CD38" s="223">
        <v>16804832.620000001</v>
      </c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5"/>
      <c r="CX38" s="259">
        <f>(CD38/BJ38*100)-100</f>
        <v>-1.7110358339146075</v>
      </c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>
        <f>BJ38/BJ69*100</f>
        <v>0.88288757058551359</v>
      </c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72"/>
    </row>
    <row r="39" spans="1:141" s="55" customFormat="1" ht="12.75" x14ac:dyDescent="0.2">
      <c r="A39" s="277" t="s">
        <v>950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182"/>
      <c r="BE39" s="183"/>
      <c r="BF39" s="183"/>
      <c r="BG39" s="183"/>
      <c r="BH39" s="183"/>
      <c r="BI39" s="183"/>
      <c r="BJ39" s="274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6"/>
      <c r="CD39" s="274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6"/>
      <c r="CX39" s="259" t="e">
        <f t="shared" ref="CX39:CX40" si="1">(BJ39/CD39*100)-100</f>
        <v>#DIV/0!</v>
      </c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72"/>
    </row>
    <row r="40" spans="1:141" s="55" customFormat="1" ht="12.75" x14ac:dyDescent="0.2">
      <c r="A40" s="271" t="s">
        <v>951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182"/>
      <c r="BE40" s="183"/>
      <c r="BF40" s="183"/>
      <c r="BG40" s="183"/>
      <c r="BH40" s="183"/>
      <c r="BI40" s="183"/>
      <c r="BJ40" s="226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8"/>
      <c r="CD40" s="226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8"/>
      <c r="CX40" s="259" t="e">
        <f t="shared" si="1"/>
        <v>#DIV/0!</v>
      </c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72"/>
    </row>
    <row r="41" spans="1:141" s="55" customFormat="1" ht="12.75" x14ac:dyDescent="0.2">
      <c r="A41" s="278" t="s">
        <v>952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182" t="s">
        <v>971</v>
      </c>
      <c r="BE41" s="183"/>
      <c r="BF41" s="183"/>
      <c r="BG41" s="183"/>
      <c r="BH41" s="183"/>
      <c r="BI41" s="183"/>
      <c r="BJ41" s="223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5"/>
      <c r="CD41" s="223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5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72"/>
    </row>
    <row r="42" spans="1:141" s="55" customFormat="1" ht="12.75" x14ac:dyDescent="0.2">
      <c r="A42" s="278" t="s">
        <v>953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182"/>
      <c r="BE42" s="183"/>
      <c r="BF42" s="183"/>
      <c r="BG42" s="183"/>
      <c r="BH42" s="183"/>
      <c r="BI42" s="183"/>
      <c r="BJ42" s="274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6"/>
      <c r="CD42" s="274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6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72"/>
    </row>
    <row r="43" spans="1:141" s="55" customFormat="1" ht="12.75" x14ac:dyDescent="0.2">
      <c r="A43" s="271" t="s">
        <v>954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182"/>
      <c r="BE43" s="183"/>
      <c r="BF43" s="183"/>
      <c r="BG43" s="183"/>
      <c r="BH43" s="183"/>
      <c r="BI43" s="183"/>
      <c r="BJ43" s="226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8"/>
      <c r="CD43" s="226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8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72"/>
    </row>
    <row r="44" spans="1:141" s="55" customFormat="1" ht="12.75" x14ac:dyDescent="0.2">
      <c r="A44" s="212" t="s">
        <v>955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182" t="s">
        <v>972</v>
      </c>
      <c r="BE44" s="183"/>
      <c r="BF44" s="183"/>
      <c r="BG44" s="183"/>
      <c r="BH44" s="183"/>
      <c r="BI44" s="183"/>
      <c r="BJ44" s="223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5"/>
      <c r="CD44" s="223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5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72"/>
    </row>
    <row r="45" spans="1:141" s="55" customFormat="1" ht="12.75" x14ac:dyDescent="0.2">
      <c r="A45" s="271" t="s">
        <v>956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182"/>
      <c r="BE45" s="183"/>
      <c r="BF45" s="183"/>
      <c r="BG45" s="183"/>
      <c r="BH45" s="183"/>
      <c r="BI45" s="183"/>
      <c r="BJ45" s="226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8"/>
      <c r="CD45" s="226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8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72"/>
    </row>
    <row r="46" spans="1:141" s="55" customFormat="1" ht="15" customHeight="1" x14ac:dyDescent="0.2">
      <c r="A46" s="273" t="s">
        <v>957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182" t="s">
        <v>973</v>
      </c>
      <c r="BE46" s="183"/>
      <c r="BF46" s="183"/>
      <c r="BG46" s="183"/>
      <c r="BH46" s="183"/>
      <c r="BI46" s="183"/>
      <c r="BJ46" s="219">
        <v>1461934388</v>
      </c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1"/>
      <c r="CD46" s="219">
        <v>1481019059.22</v>
      </c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1"/>
      <c r="CX46" s="253">
        <v>-1.31</v>
      </c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82"/>
      <c r="DR46" s="253">
        <f>BJ46/BJ69*100</f>
        <v>75.492507651640437</v>
      </c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5"/>
    </row>
    <row r="47" spans="1:141" s="55" customFormat="1" ht="12.75" x14ac:dyDescent="0.2">
      <c r="A47" s="212" t="s">
        <v>958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182" t="s">
        <v>974</v>
      </c>
      <c r="BE47" s="183"/>
      <c r="BF47" s="183"/>
      <c r="BG47" s="183"/>
      <c r="BH47" s="183"/>
      <c r="BI47" s="183"/>
      <c r="BJ47" s="223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5"/>
      <c r="CD47" s="223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5"/>
      <c r="CX47" s="260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2"/>
      <c r="DR47" s="260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7"/>
    </row>
    <row r="48" spans="1:141" s="55" customFormat="1" ht="12.75" x14ac:dyDescent="0.2">
      <c r="A48" s="271" t="s">
        <v>959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182"/>
      <c r="BE48" s="183"/>
      <c r="BF48" s="183"/>
      <c r="BG48" s="183"/>
      <c r="BH48" s="183"/>
      <c r="BI48" s="183"/>
      <c r="BJ48" s="226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8"/>
      <c r="CD48" s="226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8"/>
      <c r="CX48" s="268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  <c r="DQ48" s="279"/>
      <c r="DR48" s="268"/>
      <c r="DS48" s="269"/>
      <c r="DT48" s="269"/>
      <c r="DU48" s="269"/>
      <c r="DV48" s="269"/>
      <c r="DW48" s="269"/>
      <c r="DX48" s="269"/>
      <c r="DY48" s="269"/>
      <c r="DZ48" s="269"/>
      <c r="EA48" s="269"/>
      <c r="EB48" s="269"/>
      <c r="EC48" s="269"/>
      <c r="ED48" s="269"/>
      <c r="EE48" s="269"/>
      <c r="EF48" s="269"/>
      <c r="EG48" s="269"/>
      <c r="EH48" s="269"/>
      <c r="EI48" s="269"/>
      <c r="EJ48" s="269"/>
      <c r="EK48" s="270"/>
    </row>
    <row r="49" spans="1:141" s="55" customFormat="1" ht="12.75" x14ac:dyDescent="0.2">
      <c r="A49" s="212" t="s">
        <v>1346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182" t="s">
        <v>975</v>
      </c>
      <c r="BE49" s="183"/>
      <c r="BF49" s="183"/>
      <c r="BG49" s="183"/>
      <c r="BH49" s="183"/>
      <c r="BI49" s="183"/>
      <c r="BJ49" s="223">
        <v>8838506.8100000005</v>
      </c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5"/>
      <c r="CD49" s="223">
        <v>5712099.5800000001</v>
      </c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5"/>
      <c r="CX49" s="260">
        <v>35.369999999999997</v>
      </c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2"/>
      <c r="DR49" s="260">
        <v>0.46</v>
      </c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7"/>
    </row>
    <row r="50" spans="1:141" s="55" customFormat="1" ht="12.75" x14ac:dyDescent="0.2">
      <c r="A50" s="271" t="s">
        <v>642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182"/>
      <c r="BE50" s="183"/>
      <c r="BF50" s="183"/>
      <c r="BG50" s="183"/>
      <c r="BH50" s="183"/>
      <c r="BI50" s="183"/>
      <c r="BJ50" s="226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8"/>
      <c r="CD50" s="226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8"/>
      <c r="CX50" s="268" t="e">
        <f t="shared" ref="CX50" si="2">(BJ50/CD50*100)-100</f>
        <v>#DIV/0!</v>
      </c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269"/>
      <c r="DK50" s="269"/>
      <c r="DL50" s="269"/>
      <c r="DM50" s="269"/>
      <c r="DN50" s="269"/>
      <c r="DO50" s="269"/>
      <c r="DP50" s="269"/>
      <c r="DQ50" s="279"/>
      <c r="DR50" s="268"/>
      <c r="DS50" s="269"/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70"/>
    </row>
    <row r="51" spans="1:141" s="55" customFormat="1" ht="12.75" x14ac:dyDescent="0.2">
      <c r="A51" s="212" t="s">
        <v>960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182" t="s">
        <v>976</v>
      </c>
      <c r="BE51" s="183"/>
      <c r="BF51" s="183"/>
      <c r="BG51" s="183"/>
      <c r="BH51" s="183"/>
      <c r="BI51" s="183"/>
      <c r="BJ51" s="283" t="s">
        <v>1345</v>
      </c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5"/>
      <c r="CD51" s="289">
        <v>-856157.35</v>
      </c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1"/>
      <c r="CX51" s="260">
        <v>73.44</v>
      </c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2"/>
      <c r="DR51" s="260">
        <v>-0.17</v>
      </c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7"/>
    </row>
    <row r="52" spans="1:141" s="55" customFormat="1" ht="12.75" x14ac:dyDescent="0.2">
      <c r="A52" s="271" t="s">
        <v>961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182"/>
      <c r="BE52" s="183"/>
      <c r="BF52" s="183"/>
      <c r="BG52" s="183"/>
      <c r="BH52" s="183"/>
      <c r="BI52" s="183"/>
      <c r="BJ52" s="286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8"/>
      <c r="CD52" s="292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4"/>
      <c r="CX52" s="268" t="e">
        <f t="shared" ref="CX52:CX55" si="3">(BJ52/CD52*100)-100</f>
        <v>#DIV/0!</v>
      </c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79"/>
      <c r="DR52" s="268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70"/>
    </row>
    <row r="53" spans="1:141" s="55" customFormat="1" ht="15" customHeight="1" x14ac:dyDescent="0.2">
      <c r="A53" s="266" t="s">
        <v>987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80" t="s">
        <v>977</v>
      </c>
      <c r="BE53" s="281"/>
      <c r="BF53" s="281"/>
      <c r="BG53" s="281"/>
      <c r="BH53" s="281"/>
      <c r="BI53" s="281"/>
      <c r="BJ53" s="256">
        <v>12162381.91</v>
      </c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8"/>
      <c r="CD53" s="219">
        <v>7909535.71</v>
      </c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1"/>
      <c r="CX53" s="253">
        <v>34.97</v>
      </c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82"/>
      <c r="DR53" s="253">
        <v>0.63</v>
      </c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5"/>
    </row>
    <row r="54" spans="1:141" s="55" customFormat="1" ht="12.75" x14ac:dyDescent="0.2">
      <c r="A54" s="212" t="s">
        <v>1155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182" t="s">
        <v>978</v>
      </c>
      <c r="BE54" s="183"/>
      <c r="BF54" s="183"/>
      <c r="BG54" s="183"/>
      <c r="BH54" s="183"/>
      <c r="BI54" s="183"/>
      <c r="BJ54" s="246">
        <v>12162381.91</v>
      </c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8"/>
      <c r="CD54" s="223">
        <v>7909535.71</v>
      </c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5"/>
      <c r="CX54" s="260">
        <v>34.97</v>
      </c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2"/>
      <c r="DR54" s="260">
        <f>BJ54/BJ69*100</f>
        <v>0.62805055886191274</v>
      </c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7"/>
    </row>
    <row r="55" spans="1:141" s="55" customFormat="1" ht="12.75" x14ac:dyDescent="0.2">
      <c r="A55" s="271" t="s">
        <v>988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182"/>
      <c r="BE55" s="183"/>
      <c r="BF55" s="183"/>
      <c r="BG55" s="183"/>
      <c r="BH55" s="183"/>
      <c r="BI55" s="183"/>
      <c r="BJ55" s="249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1"/>
      <c r="CD55" s="226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8"/>
      <c r="CX55" s="268" t="e">
        <f t="shared" si="3"/>
        <v>#DIV/0!</v>
      </c>
      <c r="CY55" s="269"/>
      <c r="CZ55" s="269"/>
      <c r="DA55" s="269"/>
      <c r="DB55" s="269"/>
      <c r="DC55" s="269"/>
      <c r="DD55" s="269"/>
      <c r="DE55" s="269"/>
      <c r="DF55" s="269"/>
      <c r="DG55" s="269"/>
      <c r="DH55" s="269"/>
      <c r="DI55" s="269"/>
      <c r="DJ55" s="269"/>
      <c r="DK55" s="269"/>
      <c r="DL55" s="269"/>
      <c r="DM55" s="269"/>
      <c r="DN55" s="269"/>
      <c r="DO55" s="269"/>
      <c r="DP55" s="269"/>
      <c r="DQ55" s="279"/>
      <c r="DR55" s="268"/>
      <c r="DS55" s="269"/>
      <c r="DT55" s="269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/>
      <c r="EF55" s="269"/>
      <c r="EG55" s="269"/>
      <c r="EH55" s="269"/>
      <c r="EI55" s="269"/>
      <c r="EJ55" s="269"/>
      <c r="EK55" s="270"/>
    </row>
    <row r="56" spans="1:141" s="55" customFormat="1" ht="12.75" x14ac:dyDescent="0.2">
      <c r="A56" s="278" t="s">
        <v>1156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182" t="s">
        <v>979</v>
      </c>
      <c r="BE56" s="183"/>
      <c r="BF56" s="183"/>
      <c r="BG56" s="183"/>
      <c r="BH56" s="183"/>
      <c r="BI56" s="183"/>
      <c r="BJ56" s="223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5"/>
      <c r="CD56" s="223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5"/>
      <c r="CX56" s="260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2"/>
      <c r="DR56" s="260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7"/>
    </row>
    <row r="57" spans="1:141" s="55" customFormat="1" ht="12.75" x14ac:dyDescent="0.2">
      <c r="A57" s="271" t="s">
        <v>989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182"/>
      <c r="BE57" s="183"/>
      <c r="BF57" s="183"/>
      <c r="BG57" s="183"/>
      <c r="BH57" s="183"/>
      <c r="BI57" s="183"/>
      <c r="BJ57" s="226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8"/>
      <c r="CD57" s="226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8"/>
      <c r="CX57" s="268"/>
      <c r="CY57" s="269"/>
      <c r="CZ57" s="269"/>
      <c r="DA57" s="269"/>
      <c r="DB57" s="269"/>
      <c r="DC57" s="269"/>
      <c r="DD57" s="269"/>
      <c r="DE57" s="269"/>
      <c r="DF57" s="269"/>
      <c r="DG57" s="269"/>
      <c r="DH57" s="269"/>
      <c r="DI57" s="269"/>
      <c r="DJ57" s="269"/>
      <c r="DK57" s="269"/>
      <c r="DL57" s="269"/>
      <c r="DM57" s="269"/>
      <c r="DN57" s="269"/>
      <c r="DO57" s="269"/>
      <c r="DP57" s="269"/>
      <c r="DQ57" s="279"/>
      <c r="DR57" s="268"/>
      <c r="DS57" s="269"/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69"/>
      <c r="EF57" s="269"/>
      <c r="EG57" s="269"/>
      <c r="EH57" s="269"/>
      <c r="EI57" s="269"/>
      <c r="EJ57" s="269"/>
      <c r="EK57" s="270"/>
    </row>
    <row r="58" spans="1:141" s="55" customFormat="1" ht="15" customHeight="1" x14ac:dyDescent="0.2">
      <c r="A58" s="212" t="s">
        <v>990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182" t="s">
        <v>980</v>
      </c>
      <c r="BE58" s="183"/>
      <c r="BF58" s="183"/>
      <c r="BG58" s="183"/>
      <c r="BH58" s="183"/>
      <c r="BI58" s="183"/>
      <c r="BJ58" s="219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1"/>
      <c r="CD58" s="219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1"/>
      <c r="CX58" s="253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82"/>
      <c r="DR58" s="253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5"/>
    </row>
    <row r="59" spans="1:141" s="55" customFormat="1" ht="15" customHeight="1" x14ac:dyDescent="0.2">
      <c r="A59" s="273" t="s">
        <v>991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182" t="s">
        <v>981</v>
      </c>
      <c r="BE59" s="183"/>
      <c r="BF59" s="183"/>
      <c r="BG59" s="183"/>
      <c r="BH59" s="183"/>
      <c r="BI59" s="183"/>
      <c r="BJ59" s="219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1"/>
      <c r="CD59" s="219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1"/>
      <c r="CX59" s="253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82"/>
      <c r="DR59" s="253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5"/>
    </row>
    <row r="60" spans="1:141" s="55" customFormat="1" ht="15" customHeight="1" x14ac:dyDescent="0.2">
      <c r="A60" s="212" t="s">
        <v>1157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182" t="s">
        <v>982</v>
      </c>
      <c r="BE60" s="183"/>
      <c r="BF60" s="183"/>
      <c r="BG60" s="183"/>
      <c r="BH60" s="183"/>
      <c r="BI60" s="183"/>
      <c r="BJ60" s="219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1"/>
      <c r="CD60" s="219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1"/>
      <c r="CX60" s="253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82"/>
      <c r="DR60" s="253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4"/>
      <c r="EI60" s="254"/>
      <c r="EJ60" s="254"/>
      <c r="EK60" s="255"/>
    </row>
    <row r="61" spans="1:141" s="55" customFormat="1" ht="15" customHeight="1" x14ac:dyDescent="0.2">
      <c r="A61" s="212" t="s">
        <v>992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182" t="s">
        <v>983</v>
      </c>
      <c r="BE61" s="183"/>
      <c r="BF61" s="183"/>
      <c r="BG61" s="183"/>
      <c r="BH61" s="183"/>
      <c r="BI61" s="183"/>
      <c r="BJ61" s="219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1"/>
      <c r="CD61" s="219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1"/>
      <c r="CX61" s="253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82"/>
      <c r="DR61" s="253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5"/>
    </row>
    <row r="62" spans="1:141" s="55" customFormat="1" ht="12.75" x14ac:dyDescent="0.2">
      <c r="A62" s="212" t="s">
        <v>993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182" t="s">
        <v>984</v>
      </c>
      <c r="BE62" s="183"/>
      <c r="BF62" s="183"/>
      <c r="BG62" s="183"/>
      <c r="BH62" s="183"/>
      <c r="BI62" s="183"/>
      <c r="BJ62" s="223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5"/>
      <c r="CD62" s="223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5"/>
      <c r="CX62" s="260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2"/>
      <c r="DR62" s="260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7"/>
    </row>
    <row r="63" spans="1:141" s="55" customFormat="1" ht="12.75" x14ac:dyDescent="0.2">
      <c r="A63" s="271" t="s">
        <v>994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182"/>
      <c r="BE63" s="183"/>
      <c r="BF63" s="183"/>
      <c r="BG63" s="183"/>
      <c r="BH63" s="183"/>
      <c r="BI63" s="183"/>
      <c r="BJ63" s="226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8"/>
      <c r="CD63" s="226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8"/>
      <c r="CX63" s="268"/>
      <c r="CY63" s="269"/>
      <c r="CZ63" s="269"/>
      <c r="DA63" s="269"/>
      <c r="DB63" s="269"/>
      <c r="DC63" s="269"/>
      <c r="DD63" s="269"/>
      <c r="DE63" s="269"/>
      <c r="DF63" s="269"/>
      <c r="DG63" s="269"/>
      <c r="DH63" s="269"/>
      <c r="DI63" s="269"/>
      <c r="DJ63" s="269"/>
      <c r="DK63" s="269"/>
      <c r="DL63" s="269"/>
      <c r="DM63" s="269"/>
      <c r="DN63" s="269"/>
      <c r="DO63" s="269"/>
      <c r="DP63" s="269"/>
      <c r="DQ63" s="279"/>
      <c r="DR63" s="268"/>
      <c r="DS63" s="269"/>
      <c r="DT63" s="269"/>
      <c r="DU63" s="269"/>
      <c r="DV63" s="269"/>
      <c r="DW63" s="269"/>
      <c r="DX63" s="269"/>
      <c r="DY63" s="269"/>
      <c r="DZ63" s="269"/>
      <c r="EA63" s="269"/>
      <c r="EB63" s="269"/>
      <c r="EC63" s="269"/>
      <c r="ED63" s="269"/>
      <c r="EE63" s="269"/>
      <c r="EF63" s="269"/>
      <c r="EG63" s="269"/>
      <c r="EH63" s="269"/>
      <c r="EI63" s="269"/>
      <c r="EJ63" s="269"/>
      <c r="EK63" s="270"/>
    </row>
    <row r="64" spans="1:141" s="55" customFormat="1" ht="12.75" x14ac:dyDescent="0.2">
      <c r="A64" s="278" t="s">
        <v>995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182" t="s">
        <v>985</v>
      </c>
      <c r="BE64" s="183"/>
      <c r="BF64" s="183"/>
      <c r="BG64" s="183"/>
      <c r="BH64" s="183"/>
      <c r="BI64" s="183"/>
      <c r="BJ64" s="223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5"/>
      <c r="CD64" s="223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5"/>
      <c r="CX64" s="260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2"/>
      <c r="DR64" s="260"/>
      <c r="DS64" s="261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1"/>
      <c r="EH64" s="261"/>
      <c r="EI64" s="261"/>
      <c r="EJ64" s="261"/>
      <c r="EK64" s="267"/>
    </row>
    <row r="65" spans="1:141" s="55" customFormat="1" ht="12.75" x14ac:dyDescent="0.2">
      <c r="A65" s="271" t="s">
        <v>330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182"/>
      <c r="BE65" s="183"/>
      <c r="BF65" s="183"/>
      <c r="BG65" s="183"/>
      <c r="BH65" s="183"/>
      <c r="BI65" s="183"/>
      <c r="BJ65" s="226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8"/>
      <c r="CD65" s="226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8"/>
      <c r="CX65" s="268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J65" s="269"/>
      <c r="DK65" s="269"/>
      <c r="DL65" s="269"/>
      <c r="DM65" s="269"/>
      <c r="DN65" s="269"/>
      <c r="DO65" s="269"/>
      <c r="DP65" s="269"/>
      <c r="DQ65" s="279"/>
      <c r="DR65" s="268"/>
      <c r="DS65" s="269"/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/>
      <c r="EF65" s="269"/>
      <c r="EG65" s="269"/>
      <c r="EH65" s="269"/>
      <c r="EI65" s="269"/>
      <c r="EJ65" s="269"/>
      <c r="EK65" s="270"/>
    </row>
    <row r="66" spans="1:141" s="55" customFormat="1" ht="15" customHeight="1" x14ac:dyDescent="0.2">
      <c r="A66" s="304" t="s">
        <v>996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182" t="s">
        <v>44</v>
      </c>
      <c r="BE66" s="183"/>
      <c r="BF66" s="183"/>
      <c r="BG66" s="183"/>
      <c r="BH66" s="183"/>
      <c r="BI66" s="183"/>
      <c r="BJ66" s="219">
        <v>670895.43000000005</v>
      </c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1"/>
      <c r="CD66" s="219">
        <v>760254.6</v>
      </c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1"/>
      <c r="CX66" s="253">
        <v>-13.32</v>
      </c>
      <c r="CY66" s="254"/>
      <c r="CZ66" s="254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4"/>
      <c r="DO66" s="254"/>
      <c r="DP66" s="254"/>
      <c r="DQ66" s="282"/>
      <c r="DR66" s="253">
        <f>BJ66/BJ69*100</f>
        <v>3.4644221244439055E-2</v>
      </c>
      <c r="DS66" s="254"/>
      <c r="DT66" s="254"/>
      <c r="DU66" s="254"/>
      <c r="DV66" s="254"/>
      <c r="DW66" s="254"/>
      <c r="DX66" s="254"/>
      <c r="DY66" s="254"/>
      <c r="DZ66" s="254"/>
      <c r="EA66" s="254"/>
      <c r="EB66" s="254"/>
      <c r="EC66" s="254"/>
      <c r="ED66" s="254"/>
      <c r="EE66" s="254"/>
      <c r="EF66" s="254"/>
      <c r="EG66" s="254"/>
      <c r="EH66" s="254"/>
      <c r="EI66" s="254"/>
      <c r="EJ66" s="254"/>
      <c r="EK66" s="255"/>
    </row>
    <row r="67" spans="1:141" s="55" customFormat="1" ht="15" customHeight="1" x14ac:dyDescent="0.2">
      <c r="A67" s="310" t="s">
        <v>997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182" t="s">
        <v>287</v>
      </c>
      <c r="BE67" s="183"/>
      <c r="BF67" s="183"/>
      <c r="BG67" s="183"/>
      <c r="BH67" s="183"/>
      <c r="BI67" s="183"/>
      <c r="BJ67" s="219">
        <v>169280.5</v>
      </c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1"/>
      <c r="CD67" s="219">
        <v>157444.9</v>
      </c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1"/>
      <c r="CX67" s="253">
        <v>6.99</v>
      </c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4"/>
      <c r="DO67" s="254"/>
      <c r="DP67" s="254"/>
      <c r="DQ67" s="282"/>
      <c r="DR67" s="253">
        <f>BJ67/BJ69*100</f>
        <v>8.7414384300833065E-3</v>
      </c>
      <c r="DS67" s="254"/>
      <c r="DT67" s="254"/>
      <c r="DU67" s="254"/>
      <c r="DV67" s="254"/>
      <c r="DW67" s="254"/>
      <c r="DX67" s="254"/>
      <c r="DY67" s="254"/>
      <c r="DZ67" s="254"/>
      <c r="EA67" s="254"/>
      <c r="EB67" s="254"/>
      <c r="EC67" s="254"/>
      <c r="ED67" s="254"/>
      <c r="EE67" s="254"/>
      <c r="EF67" s="254"/>
      <c r="EG67" s="254"/>
      <c r="EH67" s="254"/>
      <c r="EI67" s="254"/>
      <c r="EJ67" s="254"/>
      <c r="EK67" s="255"/>
    </row>
    <row r="68" spans="1:141" s="55" customFormat="1" ht="15" customHeight="1" x14ac:dyDescent="0.2">
      <c r="A68" s="304" t="s">
        <v>998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182" t="s">
        <v>583</v>
      </c>
      <c r="BE68" s="183"/>
      <c r="BF68" s="183"/>
      <c r="BG68" s="183"/>
      <c r="BH68" s="183"/>
      <c r="BI68" s="183"/>
      <c r="BJ68" s="219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1"/>
      <c r="CD68" s="219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1"/>
      <c r="CX68" s="253"/>
      <c r="CY68" s="254"/>
      <c r="CZ68" s="254"/>
      <c r="DA68" s="254"/>
      <c r="DB68" s="254"/>
      <c r="DC68" s="254"/>
      <c r="DD68" s="254"/>
      <c r="DE68" s="254"/>
      <c r="DF68" s="254"/>
      <c r="DG68" s="254"/>
      <c r="DH68" s="254"/>
      <c r="DI68" s="254"/>
      <c r="DJ68" s="254"/>
      <c r="DK68" s="254"/>
      <c r="DL68" s="254"/>
      <c r="DM68" s="254"/>
      <c r="DN68" s="254"/>
      <c r="DO68" s="254"/>
      <c r="DP68" s="254"/>
      <c r="DQ68" s="282"/>
      <c r="DR68" s="307"/>
      <c r="DS68" s="308"/>
      <c r="DT68" s="308"/>
      <c r="DU68" s="308"/>
      <c r="DV68" s="308"/>
      <c r="DW68" s="308"/>
      <c r="DX68" s="308"/>
      <c r="DY68" s="308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9"/>
    </row>
    <row r="69" spans="1:141" s="55" customFormat="1" ht="15" customHeight="1" thickBot="1" x14ac:dyDescent="0.25">
      <c r="A69" s="305" t="s">
        <v>42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6"/>
      <c r="BD69" s="185" t="s">
        <v>46</v>
      </c>
      <c r="BE69" s="186"/>
      <c r="BF69" s="186"/>
      <c r="BG69" s="186"/>
      <c r="BH69" s="186"/>
      <c r="BI69" s="186"/>
      <c r="BJ69" s="295">
        <v>1936529111.9300001</v>
      </c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7"/>
      <c r="CD69" s="295">
        <v>1885355336.25</v>
      </c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7"/>
      <c r="CX69" s="298" t="s">
        <v>43</v>
      </c>
      <c r="CY69" s="299"/>
      <c r="CZ69" s="299"/>
      <c r="DA69" s="299"/>
      <c r="DB69" s="299"/>
      <c r="DC69" s="299"/>
      <c r="DD69" s="299"/>
      <c r="DE69" s="299"/>
      <c r="DF69" s="299"/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300"/>
      <c r="DR69" s="301" t="s">
        <v>986</v>
      </c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3"/>
    </row>
  </sheetData>
  <mergeCells count="250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D28:CW29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1:BC21"/>
    <mergeCell ref="BD20:BI21"/>
    <mergeCell ref="BJ20:CC21"/>
    <mergeCell ref="CD20:CW21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3:BC23"/>
    <mergeCell ref="BD23:BI23"/>
    <mergeCell ref="BJ23:CC23"/>
    <mergeCell ref="CX20:DQ21"/>
    <mergeCell ref="A20:BC20"/>
    <mergeCell ref="DR20:EK21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1:EK1"/>
    <mergeCell ref="BM3:BW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BX3:CC3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X18:DQ1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zoomScaleNormal="100" workbookViewId="0">
      <selection sqref="A1:AE1"/>
    </sheetView>
  </sheetViews>
  <sheetFormatPr defaultColWidth="1.42578125" defaultRowHeight="15.75" x14ac:dyDescent="0.25"/>
  <cols>
    <col min="1" max="140" width="1.42578125" style="1"/>
    <col min="141" max="141" width="3.28515625" style="1" customWidth="1"/>
    <col min="142" max="16384" width="1.42578125" style="1"/>
  </cols>
  <sheetData>
    <row r="1" spans="1:141" s="87" customFormat="1" ht="12.75" customHeight="1" x14ac:dyDescent="0.2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213"/>
      <c r="AF1" s="216" t="s">
        <v>22</v>
      </c>
      <c r="AG1" s="355"/>
      <c r="AH1" s="355"/>
      <c r="AI1" s="355"/>
      <c r="AJ1" s="355"/>
      <c r="AK1" s="213"/>
      <c r="AL1" s="420" t="s">
        <v>589</v>
      </c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  <c r="CL1" s="421"/>
      <c r="CM1" s="421"/>
      <c r="CN1" s="421"/>
      <c r="CO1" s="421"/>
      <c r="CP1" s="421"/>
      <c r="CQ1" s="421"/>
      <c r="CR1" s="421"/>
      <c r="CS1" s="421"/>
      <c r="CT1" s="421"/>
      <c r="CU1" s="421"/>
      <c r="CV1" s="421"/>
      <c r="CW1" s="421"/>
      <c r="CX1" s="421"/>
      <c r="CY1" s="421"/>
      <c r="CZ1" s="421"/>
      <c r="DA1" s="421"/>
      <c r="DB1" s="421"/>
      <c r="DC1" s="421"/>
      <c r="DD1" s="421"/>
      <c r="DE1" s="421"/>
      <c r="DF1" s="421"/>
      <c r="DG1" s="421"/>
      <c r="DH1" s="421"/>
      <c r="DI1" s="421"/>
      <c r="DJ1" s="421"/>
      <c r="DK1" s="421"/>
      <c r="DL1" s="421"/>
      <c r="DM1" s="421"/>
      <c r="DN1" s="421"/>
      <c r="DO1" s="421"/>
      <c r="DP1" s="421"/>
      <c r="DQ1" s="421"/>
      <c r="DR1" s="421"/>
      <c r="DS1" s="421"/>
      <c r="DT1" s="421"/>
      <c r="DU1" s="421"/>
      <c r="DV1" s="421"/>
      <c r="DW1" s="421"/>
      <c r="DX1" s="421"/>
      <c r="DY1" s="421"/>
      <c r="DZ1" s="421"/>
      <c r="EA1" s="421"/>
      <c r="EB1" s="421"/>
      <c r="EC1" s="421"/>
      <c r="ED1" s="421"/>
      <c r="EE1" s="421"/>
      <c r="EF1" s="421"/>
      <c r="EG1" s="421"/>
      <c r="EH1" s="421"/>
      <c r="EI1" s="421"/>
      <c r="EJ1" s="421"/>
      <c r="EK1" s="421"/>
    </row>
    <row r="2" spans="1:141" s="87" customFormat="1" ht="12.75" x14ac:dyDescent="0.2">
      <c r="A2" s="353" t="s">
        <v>561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35"/>
      <c r="AF2" s="230" t="s">
        <v>25</v>
      </c>
      <c r="AG2" s="353"/>
      <c r="AH2" s="353"/>
      <c r="AI2" s="353"/>
      <c r="AJ2" s="353"/>
      <c r="AK2" s="235"/>
      <c r="AL2" s="318" t="s">
        <v>590</v>
      </c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243"/>
      <c r="BD2" s="318" t="s">
        <v>595</v>
      </c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243"/>
      <c r="BV2" s="318" t="s">
        <v>596</v>
      </c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243"/>
      <c r="CM2" s="318" t="s">
        <v>597</v>
      </c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243"/>
      <c r="DD2" s="318" t="s">
        <v>598</v>
      </c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243"/>
      <c r="DU2" s="318" t="s">
        <v>599</v>
      </c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</row>
    <row r="3" spans="1:141" s="87" customFormat="1" ht="12.75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235"/>
      <c r="AF3" s="230"/>
      <c r="AG3" s="353"/>
      <c r="AH3" s="353"/>
      <c r="AI3" s="353"/>
      <c r="AJ3" s="353"/>
      <c r="AK3" s="235"/>
      <c r="AL3" s="218" t="s">
        <v>591</v>
      </c>
      <c r="AM3" s="218"/>
      <c r="AN3" s="218"/>
      <c r="AO3" s="218"/>
      <c r="AP3" s="218"/>
      <c r="AQ3" s="218"/>
      <c r="AR3" s="218"/>
      <c r="AS3" s="218"/>
      <c r="AT3" s="218"/>
      <c r="AU3" s="218" t="s">
        <v>593</v>
      </c>
      <c r="AV3" s="218"/>
      <c r="AW3" s="218"/>
      <c r="AX3" s="218"/>
      <c r="AY3" s="218"/>
      <c r="AZ3" s="218"/>
      <c r="BA3" s="218"/>
      <c r="BB3" s="218"/>
      <c r="BC3" s="218"/>
      <c r="BD3" s="218" t="s">
        <v>591</v>
      </c>
      <c r="BE3" s="218"/>
      <c r="BF3" s="218"/>
      <c r="BG3" s="218"/>
      <c r="BH3" s="218"/>
      <c r="BI3" s="218"/>
      <c r="BJ3" s="218"/>
      <c r="BK3" s="218"/>
      <c r="BL3" s="218"/>
      <c r="BM3" s="218" t="s">
        <v>593</v>
      </c>
      <c r="BN3" s="218"/>
      <c r="BO3" s="218"/>
      <c r="BP3" s="218"/>
      <c r="BQ3" s="218"/>
      <c r="BR3" s="218"/>
      <c r="BS3" s="218"/>
      <c r="BT3" s="218"/>
      <c r="BU3" s="218"/>
      <c r="BV3" s="218" t="s">
        <v>591</v>
      </c>
      <c r="BW3" s="218"/>
      <c r="BX3" s="218"/>
      <c r="BY3" s="218"/>
      <c r="BZ3" s="218"/>
      <c r="CA3" s="218"/>
      <c r="CB3" s="218"/>
      <c r="CC3" s="218"/>
      <c r="CD3" s="218" t="s">
        <v>593</v>
      </c>
      <c r="CE3" s="218"/>
      <c r="CF3" s="218"/>
      <c r="CG3" s="218"/>
      <c r="CH3" s="218"/>
      <c r="CI3" s="218"/>
      <c r="CJ3" s="218"/>
      <c r="CK3" s="218"/>
      <c r="CL3" s="218"/>
      <c r="CM3" s="218" t="s">
        <v>591</v>
      </c>
      <c r="CN3" s="218"/>
      <c r="CO3" s="218"/>
      <c r="CP3" s="218"/>
      <c r="CQ3" s="218"/>
      <c r="CR3" s="218"/>
      <c r="CS3" s="218"/>
      <c r="CT3" s="218"/>
      <c r="CU3" s="218" t="s">
        <v>593</v>
      </c>
      <c r="CV3" s="218"/>
      <c r="CW3" s="218"/>
      <c r="CX3" s="218"/>
      <c r="CY3" s="218"/>
      <c r="CZ3" s="218"/>
      <c r="DA3" s="218"/>
      <c r="DB3" s="218"/>
      <c r="DC3" s="218"/>
      <c r="DD3" s="218" t="s">
        <v>591</v>
      </c>
      <c r="DE3" s="218"/>
      <c r="DF3" s="218"/>
      <c r="DG3" s="218"/>
      <c r="DH3" s="218"/>
      <c r="DI3" s="218"/>
      <c r="DJ3" s="218"/>
      <c r="DK3" s="218"/>
      <c r="DL3" s="218" t="s">
        <v>593</v>
      </c>
      <c r="DM3" s="218"/>
      <c r="DN3" s="218"/>
      <c r="DO3" s="218"/>
      <c r="DP3" s="218"/>
      <c r="DQ3" s="218"/>
      <c r="DR3" s="218"/>
      <c r="DS3" s="218"/>
      <c r="DT3" s="218"/>
      <c r="DU3" s="218" t="s">
        <v>591</v>
      </c>
      <c r="DV3" s="218"/>
      <c r="DW3" s="218"/>
      <c r="DX3" s="218"/>
      <c r="DY3" s="218"/>
      <c r="DZ3" s="218"/>
      <c r="EA3" s="218"/>
      <c r="EB3" s="218"/>
      <c r="EC3" s="214" t="s">
        <v>593</v>
      </c>
      <c r="ED3" s="214"/>
      <c r="EE3" s="214"/>
      <c r="EF3" s="214"/>
      <c r="EG3" s="214"/>
      <c r="EH3" s="214"/>
      <c r="EI3" s="214"/>
      <c r="EJ3" s="214"/>
      <c r="EK3" s="216"/>
    </row>
    <row r="4" spans="1:141" s="87" customFormat="1" ht="12.75" x14ac:dyDescent="0.2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235"/>
      <c r="AF4" s="230"/>
      <c r="AG4" s="353"/>
      <c r="AH4" s="353"/>
      <c r="AI4" s="353"/>
      <c r="AJ4" s="353"/>
      <c r="AK4" s="235"/>
      <c r="AL4" s="218" t="s">
        <v>592</v>
      </c>
      <c r="AM4" s="218"/>
      <c r="AN4" s="218"/>
      <c r="AO4" s="218"/>
      <c r="AP4" s="218"/>
      <c r="AQ4" s="218"/>
      <c r="AR4" s="218"/>
      <c r="AS4" s="218"/>
      <c r="AT4" s="218"/>
      <c r="AU4" s="218" t="s">
        <v>594</v>
      </c>
      <c r="AV4" s="218"/>
      <c r="AW4" s="218"/>
      <c r="AX4" s="218"/>
      <c r="AY4" s="218"/>
      <c r="AZ4" s="218"/>
      <c r="BA4" s="218"/>
      <c r="BB4" s="218"/>
      <c r="BC4" s="218"/>
      <c r="BD4" s="218" t="s">
        <v>592</v>
      </c>
      <c r="BE4" s="218"/>
      <c r="BF4" s="218"/>
      <c r="BG4" s="218"/>
      <c r="BH4" s="218"/>
      <c r="BI4" s="218"/>
      <c r="BJ4" s="218"/>
      <c r="BK4" s="218"/>
      <c r="BL4" s="218"/>
      <c r="BM4" s="218" t="s">
        <v>594</v>
      </c>
      <c r="BN4" s="218"/>
      <c r="BO4" s="218"/>
      <c r="BP4" s="218"/>
      <c r="BQ4" s="218"/>
      <c r="BR4" s="218"/>
      <c r="BS4" s="218"/>
      <c r="BT4" s="218"/>
      <c r="BU4" s="218"/>
      <c r="BV4" s="218" t="s">
        <v>592</v>
      </c>
      <c r="BW4" s="218"/>
      <c r="BX4" s="218"/>
      <c r="BY4" s="218"/>
      <c r="BZ4" s="218"/>
      <c r="CA4" s="218"/>
      <c r="CB4" s="218"/>
      <c r="CC4" s="218"/>
      <c r="CD4" s="218" t="s">
        <v>594</v>
      </c>
      <c r="CE4" s="218"/>
      <c r="CF4" s="218"/>
      <c r="CG4" s="218"/>
      <c r="CH4" s="218"/>
      <c r="CI4" s="218"/>
      <c r="CJ4" s="218"/>
      <c r="CK4" s="218"/>
      <c r="CL4" s="218"/>
      <c r="CM4" s="218" t="s">
        <v>592</v>
      </c>
      <c r="CN4" s="218"/>
      <c r="CO4" s="218"/>
      <c r="CP4" s="218"/>
      <c r="CQ4" s="218"/>
      <c r="CR4" s="218"/>
      <c r="CS4" s="218"/>
      <c r="CT4" s="218"/>
      <c r="CU4" s="218" t="s">
        <v>594</v>
      </c>
      <c r="CV4" s="218"/>
      <c r="CW4" s="218"/>
      <c r="CX4" s="218"/>
      <c r="CY4" s="218"/>
      <c r="CZ4" s="218"/>
      <c r="DA4" s="218"/>
      <c r="DB4" s="218"/>
      <c r="DC4" s="218"/>
      <c r="DD4" s="218" t="s">
        <v>592</v>
      </c>
      <c r="DE4" s="218"/>
      <c r="DF4" s="218"/>
      <c r="DG4" s="218"/>
      <c r="DH4" s="218"/>
      <c r="DI4" s="218"/>
      <c r="DJ4" s="218"/>
      <c r="DK4" s="218"/>
      <c r="DL4" s="218" t="s">
        <v>594</v>
      </c>
      <c r="DM4" s="218"/>
      <c r="DN4" s="218"/>
      <c r="DO4" s="218"/>
      <c r="DP4" s="218"/>
      <c r="DQ4" s="218"/>
      <c r="DR4" s="218"/>
      <c r="DS4" s="218"/>
      <c r="DT4" s="218"/>
      <c r="DU4" s="218" t="s">
        <v>592</v>
      </c>
      <c r="DV4" s="218"/>
      <c r="DW4" s="218"/>
      <c r="DX4" s="218"/>
      <c r="DY4" s="218"/>
      <c r="DZ4" s="218"/>
      <c r="EA4" s="218"/>
      <c r="EB4" s="218"/>
      <c r="EC4" s="218" t="s">
        <v>594</v>
      </c>
      <c r="ED4" s="218"/>
      <c r="EE4" s="218"/>
      <c r="EF4" s="218"/>
      <c r="EG4" s="218"/>
      <c r="EH4" s="218"/>
      <c r="EI4" s="218"/>
      <c r="EJ4" s="218"/>
      <c r="EK4" s="230"/>
    </row>
    <row r="5" spans="1:141" s="87" customFormat="1" ht="12.75" x14ac:dyDescent="0.2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231"/>
      <c r="AF5" s="234"/>
      <c r="AG5" s="354"/>
      <c r="AH5" s="354"/>
      <c r="AI5" s="354"/>
      <c r="AJ5" s="354"/>
      <c r="AK5" s="231"/>
      <c r="AL5" s="232"/>
      <c r="AM5" s="232"/>
      <c r="AN5" s="232"/>
      <c r="AO5" s="232"/>
      <c r="AP5" s="232"/>
      <c r="AQ5" s="232"/>
      <c r="AR5" s="232"/>
      <c r="AS5" s="232"/>
      <c r="AT5" s="232"/>
      <c r="AU5" s="232" t="s">
        <v>84</v>
      </c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 t="s">
        <v>84</v>
      </c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 t="s">
        <v>84</v>
      </c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 t="s">
        <v>84</v>
      </c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 t="s">
        <v>84</v>
      </c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 t="s">
        <v>84</v>
      </c>
      <c r="ED5" s="232"/>
      <c r="EE5" s="232"/>
      <c r="EF5" s="232"/>
      <c r="EG5" s="232"/>
      <c r="EH5" s="232"/>
      <c r="EI5" s="232"/>
      <c r="EJ5" s="232"/>
      <c r="EK5" s="234"/>
    </row>
    <row r="6" spans="1:141" s="87" customFormat="1" ht="13.5" thickBot="1" x14ac:dyDescent="0.25">
      <c r="A6" s="243">
        <v>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14">
        <v>2</v>
      </c>
      <c r="AG6" s="214"/>
      <c r="AH6" s="214"/>
      <c r="AI6" s="214"/>
      <c r="AJ6" s="214"/>
      <c r="AK6" s="214"/>
      <c r="AL6" s="214">
        <v>11</v>
      </c>
      <c r="AM6" s="214"/>
      <c r="AN6" s="214"/>
      <c r="AO6" s="214"/>
      <c r="AP6" s="214"/>
      <c r="AQ6" s="214"/>
      <c r="AR6" s="214"/>
      <c r="AS6" s="214"/>
      <c r="AT6" s="214"/>
      <c r="AU6" s="214">
        <v>12</v>
      </c>
      <c r="AV6" s="214"/>
      <c r="AW6" s="214"/>
      <c r="AX6" s="214"/>
      <c r="AY6" s="214"/>
      <c r="AZ6" s="214"/>
      <c r="BA6" s="214"/>
      <c r="BB6" s="214"/>
      <c r="BC6" s="214"/>
      <c r="BD6" s="214">
        <v>13</v>
      </c>
      <c r="BE6" s="214"/>
      <c r="BF6" s="214"/>
      <c r="BG6" s="214"/>
      <c r="BH6" s="214"/>
      <c r="BI6" s="214"/>
      <c r="BJ6" s="214"/>
      <c r="BK6" s="214"/>
      <c r="BL6" s="214"/>
      <c r="BM6" s="214">
        <v>14</v>
      </c>
      <c r="BN6" s="214"/>
      <c r="BO6" s="214"/>
      <c r="BP6" s="214"/>
      <c r="BQ6" s="214"/>
      <c r="BR6" s="214"/>
      <c r="BS6" s="214"/>
      <c r="BT6" s="214"/>
      <c r="BU6" s="214"/>
      <c r="BV6" s="214">
        <v>15</v>
      </c>
      <c r="BW6" s="214"/>
      <c r="BX6" s="214"/>
      <c r="BY6" s="214"/>
      <c r="BZ6" s="214"/>
      <c r="CA6" s="214"/>
      <c r="CB6" s="214"/>
      <c r="CC6" s="214"/>
      <c r="CD6" s="214">
        <v>16</v>
      </c>
      <c r="CE6" s="214"/>
      <c r="CF6" s="214"/>
      <c r="CG6" s="214"/>
      <c r="CH6" s="214"/>
      <c r="CI6" s="214"/>
      <c r="CJ6" s="214"/>
      <c r="CK6" s="214"/>
      <c r="CL6" s="214"/>
      <c r="CM6" s="214">
        <v>17</v>
      </c>
      <c r="CN6" s="214"/>
      <c r="CO6" s="214"/>
      <c r="CP6" s="214"/>
      <c r="CQ6" s="214"/>
      <c r="CR6" s="214"/>
      <c r="CS6" s="214"/>
      <c r="CT6" s="214"/>
      <c r="CU6" s="214">
        <v>18</v>
      </c>
      <c r="CV6" s="214"/>
      <c r="CW6" s="214"/>
      <c r="CX6" s="214"/>
      <c r="CY6" s="214"/>
      <c r="CZ6" s="214"/>
      <c r="DA6" s="214"/>
      <c r="DB6" s="214"/>
      <c r="DC6" s="214"/>
      <c r="DD6" s="214">
        <v>19</v>
      </c>
      <c r="DE6" s="214"/>
      <c r="DF6" s="214"/>
      <c r="DG6" s="214"/>
      <c r="DH6" s="214"/>
      <c r="DI6" s="214"/>
      <c r="DJ6" s="214"/>
      <c r="DK6" s="214"/>
      <c r="DL6" s="214">
        <v>20</v>
      </c>
      <c r="DM6" s="214"/>
      <c r="DN6" s="214"/>
      <c r="DO6" s="214"/>
      <c r="DP6" s="214"/>
      <c r="DQ6" s="214"/>
      <c r="DR6" s="214"/>
      <c r="DS6" s="214"/>
      <c r="DT6" s="214"/>
      <c r="DU6" s="214">
        <v>21</v>
      </c>
      <c r="DV6" s="214"/>
      <c r="DW6" s="214"/>
      <c r="DX6" s="214"/>
      <c r="DY6" s="214"/>
      <c r="DZ6" s="214"/>
      <c r="EA6" s="214"/>
      <c r="EB6" s="214"/>
      <c r="EC6" s="214">
        <v>22</v>
      </c>
      <c r="ED6" s="214"/>
      <c r="EE6" s="214"/>
      <c r="EF6" s="214"/>
      <c r="EG6" s="214"/>
      <c r="EH6" s="214"/>
      <c r="EI6" s="214"/>
      <c r="EJ6" s="214"/>
      <c r="EK6" s="216"/>
    </row>
    <row r="7" spans="1:141" s="87" customFormat="1" ht="12.75" x14ac:dyDescent="0.2">
      <c r="A7" s="266" t="s">
        <v>573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06" t="s">
        <v>44</v>
      </c>
      <c r="AG7" s="207"/>
      <c r="AH7" s="207"/>
      <c r="AI7" s="207"/>
      <c r="AJ7" s="207"/>
      <c r="AK7" s="207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50"/>
    </row>
    <row r="8" spans="1:141" s="87" customFormat="1" ht="12.75" x14ac:dyDescent="0.2">
      <c r="A8" s="222" t="s">
        <v>574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182"/>
      <c r="AG8" s="183"/>
      <c r="AH8" s="183"/>
      <c r="AI8" s="183"/>
      <c r="AJ8" s="183"/>
      <c r="AK8" s="183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40"/>
    </row>
    <row r="9" spans="1:141" s="87" customFormat="1" ht="12.75" x14ac:dyDescent="0.2">
      <c r="A9" s="278" t="s">
        <v>139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182" t="s">
        <v>287</v>
      </c>
      <c r="AG9" s="183"/>
      <c r="AH9" s="183"/>
      <c r="AI9" s="183"/>
      <c r="AJ9" s="183"/>
      <c r="AK9" s="183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714"/>
      <c r="DM9" s="714"/>
      <c r="DN9" s="714"/>
      <c r="DO9" s="714"/>
      <c r="DP9" s="714"/>
      <c r="DQ9" s="714"/>
      <c r="DR9" s="714"/>
      <c r="DS9" s="714"/>
      <c r="DT9" s="714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424"/>
    </row>
    <row r="10" spans="1:141" s="87" customFormat="1" ht="12.75" x14ac:dyDescent="0.2">
      <c r="A10" s="271" t="s">
        <v>575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182"/>
      <c r="AG10" s="183"/>
      <c r="AH10" s="183"/>
      <c r="AI10" s="183"/>
      <c r="AJ10" s="183"/>
      <c r="AK10" s="183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714"/>
      <c r="DM10" s="714"/>
      <c r="DN10" s="714"/>
      <c r="DO10" s="714"/>
      <c r="DP10" s="714"/>
      <c r="DQ10" s="714"/>
      <c r="DR10" s="714"/>
      <c r="DS10" s="714"/>
      <c r="DT10" s="714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424"/>
    </row>
    <row r="11" spans="1:141" s="87" customFormat="1" ht="12.75" x14ac:dyDescent="0.2">
      <c r="A11" s="393" t="s">
        <v>149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182" t="s">
        <v>582</v>
      </c>
      <c r="AG11" s="183"/>
      <c r="AH11" s="183"/>
      <c r="AI11" s="183"/>
      <c r="AJ11" s="183"/>
      <c r="AK11" s="183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25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259"/>
      <c r="ED11" s="339"/>
      <c r="EE11" s="339"/>
      <c r="EF11" s="339"/>
      <c r="EG11" s="339"/>
      <c r="EH11" s="339"/>
      <c r="EI11" s="339"/>
      <c r="EJ11" s="339"/>
      <c r="EK11" s="340"/>
    </row>
    <row r="12" spans="1:141" s="87" customFormat="1" ht="12.75" x14ac:dyDescent="0.2">
      <c r="A12" s="392" t="s">
        <v>576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182"/>
      <c r="AG12" s="183"/>
      <c r="AH12" s="183"/>
      <c r="AI12" s="183"/>
      <c r="AJ12" s="183"/>
      <c r="AK12" s="183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40"/>
    </row>
    <row r="13" spans="1:141" s="87" customFormat="1" ht="12.75" x14ac:dyDescent="0.2">
      <c r="A13" s="392" t="s">
        <v>577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182"/>
      <c r="AG13" s="183"/>
      <c r="AH13" s="183"/>
      <c r="AI13" s="183"/>
      <c r="AJ13" s="183"/>
      <c r="AK13" s="183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40"/>
    </row>
    <row r="14" spans="1:141" s="87" customFormat="1" ht="12.75" x14ac:dyDescent="0.2">
      <c r="A14" s="391" t="s">
        <v>359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182"/>
      <c r="AG14" s="183"/>
      <c r="AH14" s="183"/>
      <c r="AI14" s="183"/>
      <c r="AJ14" s="183"/>
      <c r="AK14" s="183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40"/>
    </row>
    <row r="15" spans="1:141" s="87" customFormat="1" ht="12.75" x14ac:dyDescent="0.2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182"/>
      <c r="AG15" s="183"/>
      <c r="AH15" s="183"/>
      <c r="AI15" s="183"/>
      <c r="AJ15" s="183"/>
      <c r="AK15" s="183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40"/>
    </row>
    <row r="16" spans="1:141" s="87" customFormat="1" ht="12.75" x14ac:dyDescent="0.2">
      <c r="A16" s="273" t="s">
        <v>578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182" t="s">
        <v>583</v>
      </c>
      <c r="AG16" s="183"/>
      <c r="AH16" s="183"/>
      <c r="AI16" s="183"/>
      <c r="AJ16" s="183"/>
      <c r="AK16" s="183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40"/>
    </row>
    <row r="17" spans="1:141" s="87" customFormat="1" ht="12.75" x14ac:dyDescent="0.2">
      <c r="A17" s="310" t="s">
        <v>579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182" t="s">
        <v>45</v>
      </c>
      <c r="AG17" s="183"/>
      <c r="AH17" s="183"/>
      <c r="AI17" s="183"/>
      <c r="AJ17" s="183"/>
      <c r="AK17" s="183"/>
      <c r="AL17" s="339">
        <v>94</v>
      </c>
      <c r="AM17" s="339"/>
      <c r="AN17" s="339"/>
      <c r="AO17" s="339"/>
      <c r="AP17" s="339"/>
      <c r="AQ17" s="339"/>
      <c r="AR17" s="339"/>
      <c r="AS17" s="339"/>
      <c r="AT17" s="339"/>
      <c r="AU17" s="339">
        <v>85403962.040000007</v>
      </c>
      <c r="AV17" s="339"/>
      <c r="AW17" s="339"/>
      <c r="AX17" s="339"/>
      <c r="AY17" s="339"/>
      <c r="AZ17" s="339"/>
      <c r="BA17" s="339"/>
      <c r="BB17" s="339"/>
      <c r="BC17" s="339"/>
      <c r="BD17" s="339">
        <v>206</v>
      </c>
      <c r="BE17" s="339"/>
      <c r="BF17" s="339"/>
      <c r="BG17" s="339"/>
      <c r="BH17" s="339"/>
      <c r="BI17" s="339"/>
      <c r="BJ17" s="339"/>
      <c r="BK17" s="339"/>
      <c r="BL17" s="339"/>
      <c r="BM17" s="339">
        <v>223544909.09</v>
      </c>
      <c r="BN17" s="339"/>
      <c r="BO17" s="339"/>
      <c r="BP17" s="339"/>
      <c r="BQ17" s="339"/>
      <c r="BR17" s="339"/>
      <c r="BS17" s="339"/>
      <c r="BT17" s="339"/>
      <c r="BU17" s="339"/>
      <c r="BV17" s="339">
        <v>11</v>
      </c>
      <c r="BW17" s="339"/>
      <c r="BX17" s="339"/>
      <c r="BY17" s="339"/>
      <c r="BZ17" s="339"/>
      <c r="CA17" s="339"/>
      <c r="CB17" s="339"/>
      <c r="CC17" s="339"/>
      <c r="CD17" s="339">
        <v>58825369.359999999</v>
      </c>
      <c r="CE17" s="339"/>
      <c r="CF17" s="339"/>
      <c r="CG17" s="339"/>
      <c r="CH17" s="339"/>
      <c r="CI17" s="339"/>
      <c r="CJ17" s="339"/>
      <c r="CK17" s="339"/>
      <c r="CL17" s="339"/>
      <c r="CM17" s="339">
        <v>29</v>
      </c>
      <c r="CN17" s="339"/>
      <c r="CO17" s="339"/>
      <c r="CP17" s="339"/>
      <c r="CQ17" s="339"/>
      <c r="CR17" s="339"/>
      <c r="CS17" s="339"/>
      <c r="CT17" s="339"/>
      <c r="CU17" s="339">
        <v>99685408.739999995</v>
      </c>
      <c r="CV17" s="339"/>
      <c r="CW17" s="339"/>
      <c r="CX17" s="339"/>
      <c r="CY17" s="339"/>
      <c r="CZ17" s="339"/>
      <c r="DA17" s="339"/>
      <c r="DB17" s="339"/>
      <c r="DC17" s="339"/>
      <c r="DD17" s="339">
        <v>73</v>
      </c>
      <c r="DE17" s="339"/>
      <c r="DF17" s="339"/>
      <c r="DG17" s="339"/>
      <c r="DH17" s="339"/>
      <c r="DI17" s="339"/>
      <c r="DJ17" s="339"/>
      <c r="DK17" s="339"/>
      <c r="DL17" s="339">
        <v>322108221.64999998</v>
      </c>
      <c r="DM17" s="339"/>
      <c r="DN17" s="339"/>
      <c r="DO17" s="339"/>
      <c r="DP17" s="339"/>
      <c r="DQ17" s="339"/>
      <c r="DR17" s="339"/>
      <c r="DS17" s="339"/>
      <c r="DT17" s="339"/>
      <c r="DU17" s="339">
        <v>37</v>
      </c>
      <c r="DV17" s="339"/>
      <c r="DW17" s="339"/>
      <c r="DX17" s="339"/>
      <c r="DY17" s="339"/>
      <c r="DZ17" s="339"/>
      <c r="EA17" s="339"/>
      <c r="EB17" s="339"/>
      <c r="EC17" s="339">
        <v>82134256.159999996</v>
      </c>
      <c r="ED17" s="339"/>
      <c r="EE17" s="339"/>
      <c r="EF17" s="339"/>
      <c r="EG17" s="339"/>
      <c r="EH17" s="339"/>
      <c r="EI17" s="339"/>
      <c r="EJ17" s="339"/>
      <c r="EK17" s="340"/>
    </row>
    <row r="18" spans="1:141" s="87" customFormat="1" ht="12.75" x14ac:dyDescent="0.2">
      <c r="A18" s="278" t="s">
        <v>139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182" t="s">
        <v>286</v>
      </c>
      <c r="AG18" s="183"/>
      <c r="AH18" s="183"/>
      <c r="AI18" s="183"/>
      <c r="AJ18" s="183"/>
      <c r="AK18" s="183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25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712"/>
      <c r="ED18" s="712"/>
      <c r="EE18" s="712"/>
      <c r="EF18" s="712"/>
      <c r="EG18" s="712"/>
      <c r="EH18" s="712"/>
      <c r="EI18" s="712"/>
      <c r="EJ18" s="712"/>
      <c r="EK18" s="713"/>
    </row>
    <row r="19" spans="1:141" s="87" customFormat="1" ht="12.75" x14ac:dyDescent="0.2">
      <c r="A19" s="271" t="s">
        <v>575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182"/>
      <c r="AG19" s="183"/>
      <c r="AH19" s="183"/>
      <c r="AI19" s="183"/>
      <c r="AJ19" s="183"/>
      <c r="AK19" s="183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712"/>
      <c r="ED19" s="712"/>
      <c r="EE19" s="712"/>
      <c r="EF19" s="712"/>
      <c r="EG19" s="712"/>
      <c r="EH19" s="712"/>
      <c r="EI19" s="712"/>
      <c r="EJ19" s="712"/>
      <c r="EK19" s="713"/>
    </row>
    <row r="20" spans="1:141" s="87" customFormat="1" ht="12.75" x14ac:dyDescent="0.2">
      <c r="A20" s="393" t="s">
        <v>149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182" t="s">
        <v>584</v>
      </c>
      <c r="AG20" s="183"/>
      <c r="AH20" s="183"/>
      <c r="AI20" s="183"/>
      <c r="AJ20" s="183"/>
      <c r="AK20" s="183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40"/>
    </row>
    <row r="21" spans="1:141" s="87" customFormat="1" ht="12.75" x14ac:dyDescent="0.2">
      <c r="A21" s="392" t="s">
        <v>576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182"/>
      <c r="AG21" s="183"/>
      <c r="AH21" s="183"/>
      <c r="AI21" s="183"/>
      <c r="AJ21" s="183"/>
      <c r="AK21" s="183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40"/>
    </row>
    <row r="22" spans="1:141" s="87" customFormat="1" ht="12.75" x14ac:dyDescent="0.2">
      <c r="A22" s="392" t="s">
        <v>577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182"/>
      <c r="AG22" s="183"/>
      <c r="AH22" s="183"/>
      <c r="AI22" s="183"/>
      <c r="AJ22" s="183"/>
      <c r="AK22" s="183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40"/>
    </row>
    <row r="23" spans="1:141" s="87" customFormat="1" ht="12.75" x14ac:dyDescent="0.2">
      <c r="A23" s="391" t="s">
        <v>359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182"/>
      <c r="AG23" s="183"/>
      <c r="AH23" s="183"/>
      <c r="AI23" s="183"/>
      <c r="AJ23" s="183"/>
      <c r="AK23" s="183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87" customFormat="1" ht="12.75" x14ac:dyDescent="0.2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182"/>
      <c r="AG24" s="183"/>
      <c r="AH24" s="183"/>
      <c r="AI24" s="183"/>
      <c r="AJ24" s="183"/>
      <c r="AK24" s="183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87" customFormat="1" ht="12.75" x14ac:dyDescent="0.2">
      <c r="A25" s="273" t="s">
        <v>578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182" t="s">
        <v>585</v>
      </c>
      <c r="AG25" s="183"/>
      <c r="AH25" s="183"/>
      <c r="AI25" s="183"/>
      <c r="AJ25" s="183"/>
      <c r="AK25" s="183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87" customFormat="1" ht="12.75" x14ac:dyDescent="0.2">
      <c r="A26" s="310" t="s">
        <v>580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182" t="s">
        <v>174</v>
      </c>
      <c r="AG26" s="183"/>
      <c r="AH26" s="183"/>
      <c r="AI26" s="183"/>
      <c r="AJ26" s="183"/>
      <c r="AK26" s="183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87" customFormat="1" ht="12.75" x14ac:dyDescent="0.2">
      <c r="A27" s="278" t="s">
        <v>139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182" t="s">
        <v>173</v>
      </c>
      <c r="AG27" s="183"/>
      <c r="AH27" s="183"/>
      <c r="AI27" s="183"/>
      <c r="AJ27" s="183"/>
      <c r="AK27" s="183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40"/>
    </row>
    <row r="28" spans="1:141" s="87" customFormat="1" ht="12.75" x14ac:dyDescent="0.2">
      <c r="A28" s="271" t="s">
        <v>575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182"/>
      <c r="AG28" s="183"/>
      <c r="AH28" s="183"/>
      <c r="AI28" s="183"/>
      <c r="AJ28" s="183"/>
      <c r="AK28" s="183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40"/>
    </row>
    <row r="29" spans="1:141" s="87" customFormat="1" ht="12.75" x14ac:dyDescent="0.2">
      <c r="A29" s="393" t="s">
        <v>149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182" t="s">
        <v>586</v>
      </c>
      <c r="AG29" s="183"/>
      <c r="AH29" s="183"/>
      <c r="AI29" s="183"/>
      <c r="AJ29" s="183"/>
      <c r="AK29" s="183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40"/>
    </row>
    <row r="30" spans="1:141" s="87" customFormat="1" ht="12.75" x14ac:dyDescent="0.2">
      <c r="A30" s="392" t="s">
        <v>576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182"/>
      <c r="AG30" s="183"/>
      <c r="AH30" s="183"/>
      <c r="AI30" s="183"/>
      <c r="AJ30" s="183"/>
      <c r="AK30" s="183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40"/>
    </row>
    <row r="31" spans="1:141" s="87" customFormat="1" ht="12.75" x14ac:dyDescent="0.2">
      <c r="A31" s="392" t="s">
        <v>577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182"/>
      <c r="AG31" s="183"/>
      <c r="AH31" s="183"/>
      <c r="AI31" s="183"/>
      <c r="AJ31" s="183"/>
      <c r="AK31" s="183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40"/>
    </row>
    <row r="32" spans="1:141" s="87" customFormat="1" ht="12.75" x14ac:dyDescent="0.2">
      <c r="A32" s="391" t="s">
        <v>359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182"/>
      <c r="AG32" s="183"/>
      <c r="AH32" s="183"/>
      <c r="AI32" s="183"/>
      <c r="AJ32" s="183"/>
      <c r="AK32" s="183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40"/>
    </row>
    <row r="33" spans="1:141" s="87" customFormat="1" ht="12.75" x14ac:dyDescent="0.2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182"/>
      <c r="AG33" s="183"/>
      <c r="AH33" s="183"/>
      <c r="AI33" s="183"/>
      <c r="AJ33" s="183"/>
      <c r="AK33" s="183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40"/>
    </row>
    <row r="34" spans="1:141" s="87" customFormat="1" ht="12.75" x14ac:dyDescent="0.2">
      <c r="A34" s="273" t="s">
        <v>578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182" t="s">
        <v>172</v>
      </c>
      <c r="AG34" s="183"/>
      <c r="AH34" s="183"/>
      <c r="AI34" s="183"/>
      <c r="AJ34" s="183"/>
      <c r="AK34" s="183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40"/>
    </row>
    <row r="35" spans="1:141" s="87" customFormat="1" ht="12.75" x14ac:dyDescent="0.2">
      <c r="A35" s="310" t="s">
        <v>581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182" t="s">
        <v>166</v>
      </c>
      <c r="AG35" s="183"/>
      <c r="AH35" s="183"/>
      <c r="AI35" s="183"/>
      <c r="AJ35" s="183"/>
      <c r="AK35" s="183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40"/>
    </row>
    <row r="36" spans="1:141" s="87" customFormat="1" ht="12.75" x14ac:dyDescent="0.2">
      <c r="A36" s="278" t="s">
        <v>139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182" t="s">
        <v>165</v>
      </c>
      <c r="AG36" s="183"/>
      <c r="AH36" s="183"/>
      <c r="AI36" s="183"/>
      <c r="AJ36" s="183"/>
      <c r="AK36" s="183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40"/>
    </row>
    <row r="37" spans="1:141" s="87" customFormat="1" ht="12.75" x14ac:dyDescent="0.2">
      <c r="A37" s="271" t="s">
        <v>575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182"/>
      <c r="AG37" s="183"/>
      <c r="AH37" s="183"/>
      <c r="AI37" s="183"/>
      <c r="AJ37" s="183"/>
      <c r="AK37" s="183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40"/>
    </row>
    <row r="38" spans="1:141" s="87" customFormat="1" ht="12.75" x14ac:dyDescent="0.2">
      <c r="A38" s="393" t="s">
        <v>149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182" t="s">
        <v>587</v>
      </c>
      <c r="AG38" s="183"/>
      <c r="AH38" s="183"/>
      <c r="AI38" s="183"/>
      <c r="AJ38" s="183"/>
      <c r="AK38" s="183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40"/>
    </row>
    <row r="39" spans="1:141" s="87" customFormat="1" ht="12.75" x14ac:dyDescent="0.2">
      <c r="A39" s="392" t="s">
        <v>576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182"/>
      <c r="AG39" s="183"/>
      <c r="AH39" s="183"/>
      <c r="AI39" s="183"/>
      <c r="AJ39" s="183"/>
      <c r="AK39" s="183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40"/>
    </row>
    <row r="40" spans="1:141" s="87" customFormat="1" ht="12.75" x14ac:dyDescent="0.2">
      <c r="A40" s="392" t="s">
        <v>577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182"/>
      <c r="AG40" s="183"/>
      <c r="AH40" s="183"/>
      <c r="AI40" s="183"/>
      <c r="AJ40" s="183"/>
      <c r="AK40" s="183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40"/>
    </row>
    <row r="41" spans="1:141" s="87" customFormat="1" ht="12.75" x14ac:dyDescent="0.2">
      <c r="A41" s="391" t="s">
        <v>359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182"/>
      <c r="AG41" s="183"/>
      <c r="AH41" s="183"/>
      <c r="AI41" s="183"/>
      <c r="AJ41" s="183"/>
      <c r="AK41" s="183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40"/>
    </row>
    <row r="42" spans="1:141" s="87" customFormat="1" ht="12.75" x14ac:dyDescent="0.2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182"/>
      <c r="AG42" s="183"/>
      <c r="AH42" s="183"/>
      <c r="AI42" s="183"/>
      <c r="AJ42" s="183"/>
      <c r="AK42" s="183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87" customFormat="1" ht="12.75" x14ac:dyDescent="0.2">
      <c r="A43" s="273" t="s">
        <v>578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182" t="s">
        <v>588</v>
      </c>
      <c r="AG43" s="183"/>
      <c r="AH43" s="183"/>
      <c r="AI43" s="183"/>
      <c r="AJ43" s="183"/>
      <c r="AK43" s="183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40"/>
    </row>
    <row r="44" spans="1:141" s="87" customFormat="1" ht="13.5" thickBot="1" x14ac:dyDescent="0.25">
      <c r="A44" s="305" t="s">
        <v>42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45" t="s">
        <v>46</v>
      </c>
      <c r="AG44" s="346"/>
      <c r="AH44" s="346"/>
      <c r="AI44" s="346"/>
      <c r="AJ44" s="346"/>
      <c r="AK44" s="346"/>
      <c r="AL44" s="332">
        <f>AL7+AL26+AL35+AL17</f>
        <v>94</v>
      </c>
      <c r="AM44" s="333"/>
      <c r="AN44" s="333"/>
      <c r="AO44" s="333"/>
      <c r="AP44" s="333"/>
      <c r="AQ44" s="333"/>
      <c r="AR44" s="333"/>
      <c r="AS44" s="333"/>
      <c r="AT44" s="334"/>
      <c r="AU44" s="332">
        <f t="shared" ref="AU44" si="0">AU7+AU26+AU35+AU17</f>
        <v>85403962.040000007</v>
      </c>
      <c r="AV44" s="333"/>
      <c r="AW44" s="333"/>
      <c r="AX44" s="333"/>
      <c r="AY44" s="333"/>
      <c r="AZ44" s="333"/>
      <c r="BA44" s="333"/>
      <c r="BB44" s="333"/>
      <c r="BC44" s="334"/>
      <c r="BD44" s="332">
        <f t="shared" ref="BD44" si="1">BD7+BD26+BD35+BD17</f>
        <v>206</v>
      </c>
      <c r="BE44" s="333"/>
      <c r="BF44" s="333"/>
      <c r="BG44" s="333"/>
      <c r="BH44" s="333"/>
      <c r="BI44" s="333"/>
      <c r="BJ44" s="333"/>
      <c r="BK44" s="333"/>
      <c r="BL44" s="334"/>
      <c r="BM44" s="332">
        <f t="shared" ref="BM44" si="2">BM7+BM26+BM35+BM17</f>
        <v>223544909.09</v>
      </c>
      <c r="BN44" s="333"/>
      <c r="BO44" s="333"/>
      <c r="BP44" s="333"/>
      <c r="BQ44" s="333"/>
      <c r="BR44" s="333"/>
      <c r="BS44" s="333"/>
      <c r="BT44" s="333"/>
      <c r="BU44" s="334"/>
      <c r="BV44" s="332">
        <f>BV7+BV17+BV26+BV35</f>
        <v>11</v>
      </c>
      <c r="BW44" s="333"/>
      <c r="BX44" s="333"/>
      <c r="BY44" s="333"/>
      <c r="BZ44" s="333"/>
      <c r="CA44" s="333"/>
      <c r="CB44" s="333"/>
      <c r="CC44" s="334"/>
      <c r="CD44" s="332">
        <f t="shared" ref="CD44" si="3">CD7+CD26+CD35+CD17</f>
        <v>58825369.359999999</v>
      </c>
      <c r="CE44" s="333"/>
      <c r="CF44" s="333"/>
      <c r="CG44" s="333"/>
      <c r="CH44" s="333"/>
      <c r="CI44" s="333"/>
      <c r="CJ44" s="333"/>
      <c r="CK44" s="333"/>
      <c r="CL44" s="334"/>
      <c r="CM44" s="332">
        <f>CM7+CM17+CM26+CM35</f>
        <v>29</v>
      </c>
      <c r="CN44" s="333"/>
      <c r="CO44" s="333"/>
      <c r="CP44" s="333"/>
      <c r="CQ44" s="333"/>
      <c r="CR44" s="333"/>
      <c r="CS44" s="333"/>
      <c r="CT44" s="334"/>
      <c r="CU44" s="332">
        <f t="shared" ref="CU44" si="4">CU7+CU26+CU35+CU17</f>
        <v>99685408.739999995</v>
      </c>
      <c r="CV44" s="333"/>
      <c r="CW44" s="333"/>
      <c r="CX44" s="333"/>
      <c r="CY44" s="333"/>
      <c r="CZ44" s="333"/>
      <c r="DA44" s="333"/>
      <c r="DB44" s="333"/>
      <c r="DC44" s="334"/>
      <c r="DD44" s="332">
        <f>DD7+DD17+DD26+DD35</f>
        <v>73</v>
      </c>
      <c r="DE44" s="333"/>
      <c r="DF44" s="333"/>
      <c r="DG44" s="333"/>
      <c r="DH44" s="333"/>
      <c r="DI44" s="333"/>
      <c r="DJ44" s="333"/>
      <c r="DK44" s="334"/>
      <c r="DL44" s="332">
        <f t="shared" ref="DL44" si="5">DL7+DL26+DL35+DL17</f>
        <v>322108221.64999998</v>
      </c>
      <c r="DM44" s="333"/>
      <c r="DN44" s="333"/>
      <c r="DO44" s="333"/>
      <c r="DP44" s="333"/>
      <c r="DQ44" s="333"/>
      <c r="DR44" s="333"/>
      <c r="DS44" s="333"/>
      <c r="DT44" s="334"/>
      <c r="DU44" s="332">
        <f>DU7+DU17+DU26+DU35</f>
        <v>37</v>
      </c>
      <c r="DV44" s="333"/>
      <c r="DW44" s="333"/>
      <c r="DX44" s="333"/>
      <c r="DY44" s="333"/>
      <c r="DZ44" s="333"/>
      <c r="EA44" s="333"/>
      <c r="EB44" s="334"/>
      <c r="EC44" s="332">
        <f t="shared" ref="EC44" si="6">EC7+EC26+EC35+EC17</f>
        <v>82134256.159999996</v>
      </c>
      <c r="ED44" s="333"/>
      <c r="EE44" s="333"/>
      <c r="EF44" s="333"/>
      <c r="EG44" s="333"/>
      <c r="EH44" s="333"/>
      <c r="EI44" s="333"/>
      <c r="EJ44" s="333"/>
      <c r="EK44" s="334"/>
    </row>
    <row r="47" spans="1:14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41" s="3" customFormat="1" ht="12" customHeight="1" x14ac:dyDescent="0.2">
      <c r="A48" s="20" t="s">
        <v>1161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scale="9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zoomScaleNormal="100" workbookViewId="0">
      <selection sqref="A1:AE1"/>
    </sheetView>
  </sheetViews>
  <sheetFormatPr defaultColWidth="1.42578125" defaultRowHeight="15.75" x14ac:dyDescent="0.25"/>
  <cols>
    <col min="1" max="16384" width="1.42578125" style="1"/>
  </cols>
  <sheetData>
    <row r="1" spans="1:141" s="87" customFormat="1" ht="12.75" customHeight="1" x14ac:dyDescent="0.2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213"/>
      <c r="AF1" s="216" t="s">
        <v>22</v>
      </c>
      <c r="AG1" s="355"/>
      <c r="AH1" s="355"/>
      <c r="AI1" s="355"/>
      <c r="AJ1" s="355"/>
      <c r="AK1" s="213"/>
      <c r="AL1" s="367" t="s">
        <v>600</v>
      </c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8"/>
      <c r="EH1" s="368"/>
      <c r="EI1" s="368"/>
      <c r="EJ1" s="368"/>
      <c r="EK1" s="368"/>
    </row>
    <row r="2" spans="1:141" s="87" customFormat="1" ht="12.75" x14ac:dyDescent="0.2">
      <c r="A2" s="353" t="s">
        <v>561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35"/>
      <c r="AF2" s="230" t="s">
        <v>25</v>
      </c>
      <c r="AG2" s="353"/>
      <c r="AH2" s="353"/>
      <c r="AI2" s="353"/>
      <c r="AJ2" s="353"/>
      <c r="AK2" s="235"/>
      <c r="AL2" s="234" t="s">
        <v>601</v>
      </c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  <c r="DF2" s="354"/>
      <c r="DG2" s="354"/>
      <c r="DH2" s="354"/>
      <c r="DI2" s="354"/>
      <c r="DJ2" s="354"/>
      <c r="DK2" s="354"/>
      <c r="DL2" s="354"/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54"/>
      <c r="DX2" s="354"/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4"/>
      <c r="EJ2" s="354"/>
      <c r="EK2" s="354"/>
    </row>
    <row r="3" spans="1:141" s="87" customFormat="1" ht="12.75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235"/>
      <c r="AF3" s="230"/>
      <c r="AG3" s="353"/>
      <c r="AH3" s="353"/>
      <c r="AI3" s="353"/>
      <c r="AJ3" s="353"/>
      <c r="AK3" s="235"/>
      <c r="AL3" s="218" t="s">
        <v>602</v>
      </c>
      <c r="AM3" s="218"/>
      <c r="AN3" s="218"/>
      <c r="AO3" s="218"/>
      <c r="AP3" s="218"/>
      <c r="AQ3" s="218"/>
      <c r="AR3" s="218"/>
      <c r="AS3" s="218"/>
      <c r="AT3" s="218"/>
      <c r="AU3" s="218" t="s">
        <v>604</v>
      </c>
      <c r="AV3" s="218"/>
      <c r="AW3" s="218"/>
      <c r="AX3" s="218"/>
      <c r="AY3" s="218"/>
      <c r="AZ3" s="218"/>
      <c r="BA3" s="218"/>
      <c r="BB3" s="218"/>
      <c r="BC3" s="218"/>
      <c r="BD3" s="218" t="s">
        <v>605</v>
      </c>
      <c r="BE3" s="218"/>
      <c r="BF3" s="218"/>
      <c r="BG3" s="218"/>
      <c r="BH3" s="218"/>
      <c r="BI3" s="218"/>
      <c r="BJ3" s="218"/>
      <c r="BK3" s="218"/>
      <c r="BL3" s="218"/>
      <c r="BM3" s="218" t="s">
        <v>606</v>
      </c>
      <c r="BN3" s="218"/>
      <c r="BO3" s="218"/>
      <c r="BP3" s="218"/>
      <c r="BQ3" s="218"/>
      <c r="BR3" s="218"/>
      <c r="BS3" s="218"/>
      <c r="BT3" s="218"/>
      <c r="BU3" s="218"/>
      <c r="BV3" s="218" t="s">
        <v>607</v>
      </c>
      <c r="BW3" s="218"/>
      <c r="BX3" s="218"/>
      <c r="BY3" s="218"/>
      <c r="BZ3" s="218"/>
      <c r="CA3" s="218"/>
      <c r="CB3" s="218"/>
      <c r="CC3" s="218"/>
      <c r="CD3" s="218"/>
      <c r="CE3" s="218" t="s">
        <v>608</v>
      </c>
      <c r="CF3" s="218"/>
      <c r="CG3" s="218"/>
      <c r="CH3" s="218"/>
      <c r="CI3" s="218"/>
      <c r="CJ3" s="218"/>
      <c r="CK3" s="218"/>
      <c r="CL3" s="218"/>
      <c r="CM3" s="218"/>
      <c r="CN3" s="218" t="s">
        <v>609</v>
      </c>
      <c r="CO3" s="218"/>
      <c r="CP3" s="218"/>
      <c r="CQ3" s="218"/>
      <c r="CR3" s="218"/>
      <c r="CS3" s="218"/>
      <c r="CT3" s="218"/>
      <c r="CU3" s="218"/>
      <c r="CV3" s="218"/>
      <c r="CW3" s="218"/>
      <c r="CX3" s="218" t="s">
        <v>610</v>
      </c>
      <c r="CY3" s="218"/>
      <c r="CZ3" s="218"/>
      <c r="DA3" s="218"/>
      <c r="DB3" s="218"/>
      <c r="DC3" s="218"/>
      <c r="DD3" s="218"/>
      <c r="DE3" s="218"/>
      <c r="DF3" s="218"/>
      <c r="DG3" s="218"/>
      <c r="DH3" s="218" t="s">
        <v>611</v>
      </c>
      <c r="DI3" s="218"/>
      <c r="DJ3" s="218"/>
      <c r="DK3" s="218"/>
      <c r="DL3" s="218"/>
      <c r="DM3" s="218"/>
      <c r="DN3" s="218"/>
      <c r="DO3" s="218"/>
      <c r="DP3" s="218"/>
      <c r="DQ3" s="218"/>
      <c r="DR3" s="218" t="s">
        <v>612</v>
      </c>
      <c r="DS3" s="218"/>
      <c r="DT3" s="218"/>
      <c r="DU3" s="218"/>
      <c r="DV3" s="218"/>
      <c r="DW3" s="218"/>
      <c r="DX3" s="218"/>
      <c r="DY3" s="218"/>
      <c r="DZ3" s="218"/>
      <c r="EA3" s="218"/>
      <c r="EB3" s="214" t="s">
        <v>613</v>
      </c>
      <c r="EC3" s="214"/>
      <c r="ED3" s="214"/>
      <c r="EE3" s="214"/>
      <c r="EF3" s="214"/>
      <c r="EG3" s="214"/>
      <c r="EH3" s="214"/>
      <c r="EI3" s="214"/>
      <c r="EJ3" s="214"/>
      <c r="EK3" s="216"/>
    </row>
    <row r="4" spans="1:141" s="87" customFormat="1" ht="12.75" x14ac:dyDescent="0.2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235"/>
      <c r="AF4" s="230"/>
      <c r="AG4" s="353"/>
      <c r="AH4" s="353"/>
      <c r="AI4" s="353"/>
      <c r="AJ4" s="353"/>
      <c r="AK4" s="235"/>
      <c r="AL4" s="218" t="s">
        <v>603</v>
      </c>
      <c r="AM4" s="218"/>
      <c r="AN4" s="218"/>
      <c r="AO4" s="218"/>
      <c r="AP4" s="218"/>
      <c r="AQ4" s="218"/>
      <c r="AR4" s="218"/>
      <c r="AS4" s="218"/>
      <c r="AT4" s="218"/>
      <c r="AU4" s="218" t="s">
        <v>603</v>
      </c>
      <c r="AV4" s="218"/>
      <c r="AW4" s="218"/>
      <c r="AX4" s="218"/>
      <c r="AY4" s="218"/>
      <c r="AZ4" s="218"/>
      <c r="BA4" s="218"/>
      <c r="BB4" s="218"/>
      <c r="BC4" s="218"/>
      <c r="BD4" s="218" t="s">
        <v>603</v>
      </c>
      <c r="BE4" s="218"/>
      <c r="BF4" s="218"/>
      <c r="BG4" s="218"/>
      <c r="BH4" s="218"/>
      <c r="BI4" s="218"/>
      <c r="BJ4" s="218"/>
      <c r="BK4" s="218"/>
      <c r="BL4" s="218"/>
      <c r="BM4" s="218" t="s">
        <v>603</v>
      </c>
      <c r="BN4" s="218"/>
      <c r="BO4" s="218"/>
      <c r="BP4" s="218"/>
      <c r="BQ4" s="218"/>
      <c r="BR4" s="218"/>
      <c r="BS4" s="218"/>
      <c r="BT4" s="218"/>
      <c r="BU4" s="218"/>
      <c r="BV4" s="218" t="s">
        <v>603</v>
      </c>
      <c r="BW4" s="218"/>
      <c r="BX4" s="218"/>
      <c r="BY4" s="218"/>
      <c r="BZ4" s="218"/>
      <c r="CA4" s="218"/>
      <c r="CB4" s="218"/>
      <c r="CC4" s="218"/>
      <c r="CD4" s="218"/>
      <c r="CE4" s="218" t="s">
        <v>603</v>
      </c>
      <c r="CF4" s="218"/>
      <c r="CG4" s="218"/>
      <c r="CH4" s="218"/>
      <c r="CI4" s="218"/>
      <c r="CJ4" s="218"/>
      <c r="CK4" s="218"/>
      <c r="CL4" s="218"/>
      <c r="CM4" s="218"/>
      <c r="CN4" s="218" t="s">
        <v>603</v>
      </c>
      <c r="CO4" s="218"/>
      <c r="CP4" s="218"/>
      <c r="CQ4" s="218"/>
      <c r="CR4" s="218"/>
      <c r="CS4" s="218"/>
      <c r="CT4" s="218"/>
      <c r="CU4" s="218"/>
      <c r="CV4" s="218"/>
      <c r="CW4" s="218"/>
      <c r="CX4" s="218" t="s">
        <v>603</v>
      </c>
      <c r="CY4" s="218"/>
      <c r="CZ4" s="218"/>
      <c r="DA4" s="218"/>
      <c r="DB4" s="218"/>
      <c r="DC4" s="218"/>
      <c r="DD4" s="218"/>
      <c r="DE4" s="218"/>
      <c r="DF4" s="218"/>
      <c r="DG4" s="218"/>
      <c r="DH4" s="218" t="s">
        <v>603</v>
      </c>
      <c r="DI4" s="218"/>
      <c r="DJ4" s="218"/>
      <c r="DK4" s="218"/>
      <c r="DL4" s="218"/>
      <c r="DM4" s="218"/>
      <c r="DN4" s="218"/>
      <c r="DO4" s="218"/>
      <c r="DP4" s="218"/>
      <c r="DQ4" s="218"/>
      <c r="DR4" s="218" t="s">
        <v>603</v>
      </c>
      <c r="DS4" s="218"/>
      <c r="DT4" s="218"/>
      <c r="DU4" s="218"/>
      <c r="DV4" s="218"/>
      <c r="DW4" s="218"/>
      <c r="DX4" s="218"/>
      <c r="DY4" s="218"/>
      <c r="DZ4" s="218"/>
      <c r="EA4" s="218"/>
      <c r="EB4" s="218" t="s">
        <v>614</v>
      </c>
      <c r="EC4" s="218"/>
      <c r="ED4" s="218"/>
      <c r="EE4" s="218"/>
      <c r="EF4" s="218"/>
      <c r="EG4" s="218"/>
      <c r="EH4" s="218"/>
      <c r="EI4" s="218"/>
      <c r="EJ4" s="218"/>
      <c r="EK4" s="230"/>
    </row>
    <row r="5" spans="1:141" s="87" customFormat="1" ht="13.5" thickBot="1" x14ac:dyDescent="0.25">
      <c r="A5" s="243">
        <v>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14">
        <v>2</v>
      </c>
      <c r="AG5" s="214"/>
      <c r="AH5" s="214"/>
      <c r="AI5" s="214"/>
      <c r="AJ5" s="214"/>
      <c r="AK5" s="214"/>
      <c r="AL5" s="214">
        <v>23</v>
      </c>
      <c r="AM5" s="214"/>
      <c r="AN5" s="214"/>
      <c r="AO5" s="214"/>
      <c r="AP5" s="214"/>
      <c r="AQ5" s="214"/>
      <c r="AR5" s="214"/>
      <c r="AS5" s="214"/>
      <c r="AT5" s="214"/>
      <c r="AU5" s="214">
        <v>24</v>
      </c>
      <c r="AV5" s="214"/>
      <c r="AW5" s="214"/>
      <c r="AX5" s="214"/>
      <c r="AY5" s="214"/>
      <c r="AZ5" s="214"/>
      <c r="BA5" s="214"/>
      <c r="BB5" s="214"/>
      <c r="BC5" s="214"/>
      <c r="BD5" s="214">
        <v>25</v>
      </c>
      <c r="BE5" s="214"/>
      <c r="BF5" s="214"/>
      <c r="BG5" s="214"/>
      <c r="BH5" s="214"/>
      <c r="BI5" s="214"/>
      <c r="BJ5" s="214"/>
      <c r="BK5" s="214"/>
      <c r="BL5" s="214"/>
      <c r="BM5" s="214">
        <v>26</v>
      </c>
      <c r="BN5" s="214"/>
      <c r="BO5" s="214"/>
      <c r="BP5" s="214"/>
      <c r="BQ5" s="214"/>
      <c r="BR5" s="214"/>
      <c r="BS5" s="214"/>
      <c r="BT5" s="214"/>
      <c r="BU5" s="214"/>
      <c r="BV5" s="214">
        <v>27</v>
      </c>
      <c r="BW5" s="214"/>
      <c r="BX5" s="214"/>
      <c r="BY5" s="214"/>
      <c r="BZ5" s="214"/>
      <c r="CA5" s="214"/>
      <c r="CB5" s="214"/>
      <c r="CC5" s="214"/>
      <c r="CD5" s="214"/>
      <c r="CE5" s="214">
        <v>28</v>
      </c>
      <c r="CF5" s="214"/>
      <c r="CG5" s="214"/>
      <c r="CH5" s="214"/>
      <c r="CI5" s="214"/>
      <c r="CJ5" s="214"/>
      <c r="CK5" s="214"/>
      <c r="CL5" s="214"/>
      <c r="CM5" s="214"/>
      <c r="CN5" s="214">
        <v>29</v>
      </c>
      <c r="CO5" s="214"/>
      <c r="CP5" s="214"/>
      <c r="CQ5" s="214"/>
      <c r="CR5" s="214"/>
      <c r="CS5" s="214"/>
      <c r="CT5" s="214"/>
      <c r="CU5" s="214"/>
      <c r="CV5" s="214"/>
      <c r="CW5" s="214"/>
      <c r="CX5" s="214">
        <v>30</v>
      </c>
      <c r="CY5" s="214"/>
      <c r="CZ5" s="214"/>
      <c r="DA5" s="214"/>
      <c r="DB5" s="214"/>
      <c r="DC5" s="214"/>
      <c r="DD5" s="214"/>
      <c r="DE5" s="214"/>
      <c r="DF5" s="214"/>
      <c r="DG5" s="214"/>
      <c r="DH5" s="214">
        <v>31</v>
      </c>
      <c r="DI5" s="214"/>
      <c r="DJ5" s="214"/>
      <c r="DK5" s="214"/>
      <c r="DL5" s="214"/>
      <c r="DM5" s="214"/>
      <c r="DN5" s="214"/>
      <c r="DO5" s="214"/>
      <c r="DP5" s="214"/>
      <c r="DQ5" s="214"/>
      <c r="DR5" s="214">
        <v>32</v>
      </c>
      <c r="DS5" s="214"/>
      <c r="DT5" s="214"/>
      <c r="DU5" s="214"/>
      <c r="DV5" s="214"/>
      <c r="DW5" s="214"/>
      <c r="DX5" s="214"/>
      <c r="DY5" s="214"/>
      <c r="DZ5" s="214"/>
      <c r="EA5" s="214"/>
      <c r="EB5" s="214">
        <v>33</v>
      </c>
      <c r="EC5" s="214"/>
      <c r="ED5" s="214"/>
      <c r="EE5" s="214"/>
      <c r="EF5" s="214"/>
      <c r="EG5" s="214"/>
      <c r="EH5" s="214"/>
      <c r="EI5" s="214"/>
      <c r="EJ5" s="214"/>
      <c r="EK5" s="216"/>
    </row>
    <row r="6" spans="1:141" s="87" customFormat="1" ht="12.75" x14ac:dyDescent="0.2">
      <c r="A6" s="266" t="s">
        <v>573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06" t="s">
        <v>44</v>
      </c>
      <c r="AG6" s="207"/>
      <c r="AH6" s="207"/>
      <c r="AI6" s="207"/>
      <c r="AJ6" s="207"/>
      <c r="AK6" s="207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50"/>
    </row>
    <row r="7" spans="1:141" s="87" customFormat="1" ht="12.75" x14ac:dyDescent="0.2">
      <c r="A7" s="222" t="s">
        <v>574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182"/>
      <c r="AG7" s="183"/>
      <c r="AH7" s="183"/>
      <c r="AI7" s="183"/>
      <c r="AJ7" s="183"/>
      <c r="AK7" s="183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40"/>
    </row>
    <row r="8" spans="1:141" s="87" customFormat="1" ht="12.75" x14ac:dyDescent="0.2">
      <c r="A8" s="278" t="s">
        <v>139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182" t="s">
        <v>287</v>
      </c>
      <c r="AG8" s="183"/>
      <c r="AH8" s="183"/>
      <c r="AI8" s="183"/>
      <c r="AJ8" s="183"/>
      <c r="AK8" s="183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40"/>
    </row>
    <row r="9" spans="1:141" s="87" customFormat="1" ht="12.75" x14ac:dyDescent="0.2">
      <c r="A9" s="271" t="s">
        <v>575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182"/>
      <c r="AG9" s="183"/>
      <c r="AH9" s="183"/>
      <c r="AI9" s="183"/>
      <c r="AJ9" s="183"/>
      <c r="AK9" s="183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40"/>
    </row>
    <row r="10" spans="1:141" s="87" customFormat="1" ht="12.75" x14ac:dyDescent="0.2">
      <c r="A10" s="393" t="s">
        <v>149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182" t="s">
        <v>582</v>
      </c>
      <c r="AG10" s="183"/>
      <c r="AH10" s="183"/>
      <c r="AI10" s="183"/>
      <c r="AJ10" s="183"/>
      <c r="AK10" s="183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40"/>
    </row>
    <row r="11" spans="1:141" s="87" customFormat="1" ht="12.75" x14ac:dyDescent="0.2">
      <c r="A11" s="392" t="s">
        <v>576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182"/>
      <c r="AG11" s="183"/>
      <c r="AH11" s="183"/>
      <c r="AI11" s="183"/>
      <c r="AJ11" s="183"/>
      <c r="AK11" s="183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40"/>
    </row>
    <row r="12" spans="1:141" s="87" customFormat="1" ht="12.75" x14ac:dyDescent="0.2">
      <c r="A12" s="392" t="s">
        <v>577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182"/>
      <c r="AG12" s="183"/>
      <c r="AH12" s="183"/>
      <c r="AI12" s="183"/>
      <c r="AJ12" s="183"/>
      <c r="AK12" s="183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40"/>
    </row>
    <row r="13" spans="1:141" s="87" customFormat="1" ht="12.75" x14ac:dyDescent="0.2">
      <c r="A13" s="391" t="s">
        <v>359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182"/>
      <c r="AG13" s="183"/>
      <c r="AH13" s="183"/>
      <c r="AI13" s="183"/>
      <c r="AJ13" s="183"/>
      <c r="AK13" s="183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40"/>
    </row>
    <row r="14" spans="1:141" s="87" customFormat="1" ht="12.75" x14ac:dyDescent="0.2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182"/>
      <c r="AG14" s="183"/>
      <c r="AH14" s="183"/>
      <c r="AI14" s="183"/>
      <c r="AJ14" s="183"/>
      <c r="AK14" s="183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40"/>
    </row>
    <row r="15" spans="1:141" s="87" customFormat="1" ht="12.75" x14ac:dyDescent="0.2">
      <c r="A15" s="273" t="s">
        <v>578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182" t="s">
        <v>583</v>
      </c>
      <c r="AG15" s="183"/>
      <c r="AH15" s="183"/>
      <c r="AI15" s="183"/>
      <c r="AJ15" s="183"/>
      <c r="AK15" s="183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40"/>
    </row>
    <row r="16" spans="1:141" s="87" customFormat="1" ht="12.75" x14ac:dyDescent="0.2">
      <c r="A16" s="310" t="s">
        <v>579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182" t="s">
        <v>45</v>
      </c>
      <c r="AG16" s="183"/>
      <c r="AH16" s="183"/>
      <c r="AI16" s="183"/>
      <c r="AJ16" s="183"/>
      <c r="AK16" s="183"/>
      <c r="AL16" s="339">
        <v>62461373.799999997</v>
      </c>
      <c r="AM16" s="339"/>
      <c r="AN16" s="339"/>
      <c r="AO16" s="339"/>
      <c r="AP16" s="339"/>
      <c r="AQ16" s="339"/>
      <c r="AR16" s="339"/>
      <c r="AS16" s="339"/>
      <c r="AT16" s="339"/>
      <c r="AU16" s="339">
        <v>57254833.939999998</v>
      </c>
      <c r="AV16" s="339"/>
      <c r="AW16" s="339"/>
      <c r="AX16" s="339"/>
      <c r="AY16" s="339"/>
      <c r="AZ16" s="339"/>
      <c r="BA16" s="339"/>
      <c r="BB16" s="339"/>
      <c r="BC16" s="339"/>
      <c r="BD16" s="339">
        <v>112685844.13</v>
      </c>
      <c r="BE16" s="339"/>
      <c r="BF16" s="339"/>
      <c r="BG16" s="339"/>
      <c r="BH16" s="339"/>
      <c r="BI16" s="339"/>
      <c r="BJ16" s="339"/>
      <c r="BK16" s="339"/>
      <c r="BL16" s="339"/>
      <c r="BM16" s="339">
        <v>70211446.189999998</v>
      </c>
      <c r="BN16" s="339"/>
      <c r="BO16" s="339"/>
      <c r="BP16" s="339"/>
      <c r="BQ16" s="339"/>
      <c r="BR16" s="339"/>
      <c r="BS16" s="339"/>
      <c r="BT16" s="339"/>
      <c r="BU16" s="339"/>
      <c r="BV16" s="339">
        <v>12736055.91</v>
      </c>
      <c r="BW16" s="339"/>
      <c r="BX16" s="339"/>
      <c r="BY16" s="339"/>
      <c r="BZ16" s="339"/>
      <c r="CA16" s="339"/>
      <c r="CB16" s="339"/>
      <c r="CC16" s="339"/>
      <c r="CD16" s="339"/>
      <c r="CE16" s="339">
        <v>2150256.7000000002</v>
      </c>
      <c r="CF16" s="339"/>
      <c r="CG16" s="339"/>
      <c r="CH16" s="339"/>
      <c r="CI16" s="339"/>
      <c r="CJ16" s="339"/>
      <c r="CK16" s="339"/>
      <c r="CL16" s="339"/>
      <c r="CM16" s="339"/>
      <c r="CN16" s="339">
        <v>3415519.71</v>
      </c>
      <c r="CO16" s="339"/>
      <c r="CP16" s="339"/>
      <c r="CQ16" s="339"/>
      <c r="CR16" s="339"/>
      <c r="CS16" s="339"/>
      <c r="CT16" s="339"/>
      <c r="CU16" s="339"/>
      <c r="CV16" s="339"/>
      <c r="CW16" s="339"/>
      <c r="CX16" s="339">
        <v>0</v>
      </c>
      <c r="CY16" s="339"/>
      <c r="CZ16" s="339"/>
      <c r="DA16" s="339"/>
      <c r="DB16" s="339"/>
      <c r="DC16" s="339"/>
      <c r="DD16" s="339"/>
      <c r="DE16" s="339"/>
      <c r="DF16" s="339"/>
      <c r="DG16" s="339"/>
      <c r="DH16" s="339">
        <v>0</v>
      </c>
      <c r="DI16" s="339"/>
      <c r="DJ16" s="339"/>
      <c r="DK16" s="339"/>
      <c r="DL16" s="339"/>
      <c r="DM16" s="339"/>
      <c r="DN16" s="339"/>
      <c r="DO16" s="339"/>
      <c r="DP16" s="339"/>
      <c r="DQ16" s="339"/>
      <c r="DR16" s="339">
        <v>0</v>
      </c>
      <c r="DS16" s="339"/>
      <c r="DT16" s="339"/>
      <c r="DU16" s="339"/>
      <c r="DV16" s="339"/>
      <c r="DW16" s="339"/>
      <c r="DX16" s="339"/>
      <c r="DY16" s="339"/>
      <c r="DZ16" s="339"/>
      <c r="EA16" s="339"/>
      <c r="EB16" s="339">
        <v>0</v>
      </c>
      <c r="EC16" s="339"/>
      <c r="ED16" s="339"/>
      <c r="EE16" s="339"/>
      <c r="EF16" s="339"/>
      <c r="EG16" s="339"/>
      <c r="EH16" s="339"/>
      <c r="EI16" s="339"/>
      <c r="EJ16" s="339"/>
      <c r="EK16" s="340"/>
    </row>
    <row r="17" spans="1:141" s="87" customFormat="1" ht="12.75" x14ac:dyDescent="0.2">
      <c r="A17" s="278" t="s">
        <v>139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182" t="s">
        <v>286</v>
      </c>
      <c r="AG17" s="183"/>
      <c r="AH17" s="183"/>
      <c r="AI17" s="183"/>
      <c r="AJ17" s="183"/>
      <c r="AK17" s="183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40"/>
    </row>
    <row r="18" spans="1:141" s="87" customFormat="1" ht="12.75" x14ac:dyDescent="0.2">
      <c r="A18" s="271" t="s">
        <v>575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182"/>
      <c r="AG18" s="183"/>
      <c r="AH18" s="183"/>
      <c r="AI18" s="183"/>
      <c r="AJ18" s="183"/>
      <c r="AK18" s="183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40"/>
    </row>
    <row r="19" spans="1:141" s="87" customFormat="1" ht="12.75" x14ac:dyDescent="0.2">
      <c r="A19" s="393" t="s">
        <v>149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182" t="s">
        <v>584</v>
      </c>
      <c r="AG19" s="183"/>
      <c r="AH19" s="183"/>
      <c r="AI19" s="183"/>
      <c r="AJ19" s="183"/>
      <c r="AK19" s="183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40"/>
    </row>
    <row r="20" spans="1:141" s="87" customFormat="1" ht="12.75" x14ac:dyDescent="0.2">
      <c r="A20" s="392" t="s">
        <v>576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182"/>
      <c r="AG20" s="183"/>
      <c r="AH20" s="183"/>
      <c r="AI20" s="183"/>
      <c r="AJ20" s="183"/>
      <c r="AK20" s="183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40"/>
    </row>
    <row r="21" spans="1:141" s="87" customFormat="1" ht="12.75" x14ac:dyDescent="0.2">
      <c r="A21" s="392" t="s">
        <v>577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182"/>
      <c r="AG21" s="183"/>
      <c r="AH21" s="183"/>
      <c r="AI21" s="183"/>
      <c r="AJ21" s="183"/>
      <c r="AK21" s="183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40"/>
    </row>
    <row r="22" spans="1:141" s="87" customFormat="1" ht="12.75" x14ac:dyDescent="0.2">
      <c r="A22" s="391" t="s">
        <v>359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182"/>
      <c r="AG22" s="183"/>
      <c r="AH22" s="183"/>
      <c r="AI22" s="183"/>
      <c r="AJ22" s="183"/>
      <c r="AK22" s="183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40"/>
    </row>
    <row r="23" spans="1:141" s="87" customFormat="1" ht="12.75" x14ac:dyDescent="0.2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182"/>
      <c r="AG23" s="183"/>
      <c r="AH23" s="183"/>
      <c r="AI23" s="183"/>
      <c r="AJ23" s="183"/>
      <c r="AK23" s="183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87" customFormat="1" ht="12.75" x14ac:dyDescent="0.2">
      <c r="A24" s="273" t="s">
        <v>578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182" t="s">
        <v>585</v>
      </c>
      <c r="AG24" s="183"/>
      <c r="AH24" s="183"/>
      <c r="AI24" s="183"/>
      <c r="AJ24" s="183"/>
      <c r="AK24" s="183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87" customFormat="1" ht="12.75" x14ac:dyDescent="0.2">
      <c r="A25" s="310" t="s">
        <v>630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182" t="s">
        <v>174</v>
      </c>
      <c r="AG25" s="183"/>
      <c r="AH25" s="183"/>
      <c r="AI25" s="183"/>
      <c r="AJ25" s="183"/>
      <c r="AK25" s="183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87" customFormat="1" ht="12.75" x14ac:dyDescent="0.2">
      <c r="A26" s="278" t="s">
        <v>139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182" t="s">
        <v>173</v>
      </c>
      <c r="AG26" s="183"/>
      <c r="AH26" s="183"/>
      <c r="AI26" s="183"/>
      <c r="AJ26" s="183"/>
      <c r="AK26" s="183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87" customFormat="1" ht="12.75" x14ac:dyDescent="0.2">
      <c r="A27" s="271" t="s">
        <v>575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182"/>
      <c r="AG27" s="183"/>
      <c r="AH27" s="183"/>
      <c r="AI27" s="183"/>
      <c r="AJ27" s="183"/>
      <c r="AK27" s="183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40"/>
    </row>
    <row r="28" spans="1:141" s="87" customFormat="1" ht="12.75" x14ac:dyDescent="0.2">
      <c r="A28" s="393" t="s">
        <v>149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182" t="s">
        <v>586</v>
      </c>
      <c r="AG28" s="183"/>
      <c r="AH28" s="183"/>
      <c r="AI28" s="183"/>
      <c r="AJ28" s="183"/>
      <c r="AK28" s="183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40"/>
    </row>
    <row r="29" spans="1:141" s="87" customFormat="1" ht="12.75" x14ac:dyDescent="0.2">
      <c r="A29" s="392" t="s">
        <v>576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182"/>
      <c r="AG29" s="183"/>
      <c r="AH29" s="183"/>
      <c r="AI29" s="183"/>
      <c r="AJ29" s="183"/>
      <c r="AK29" s="183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40"/>
    </row>
    <row r="30" spans="1:141" s="87" customFormat="1" ht="12.75" x14ac:dyDescent="0.2">
      <c r="A30" s="392" t="s">
        <v>577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182"/>
      <c r="AG30" s="183"/>
      <c r="AH30" s="183"/>
      <c r="AI30" s="183"/>
      <c r="AJ30" s="183"/>
      <c r="AK30" s="183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40"/>
    </row>
    <row r="31" spans="1:141" s="87" customFormat="1" ht="12.75" x14ac:dyDescent="0.2">
      <c r="A31" s="391" t="s">
        <v>359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182"/>
      <c r="AG31" s="183"/>
      <c r="AH31" s="183"/>
      <c r="AI31" s="183"/>
      <c r="AJ31" s="183"/>
      <c r="AK31" s="183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40"/>
    </row>
    <row r="32" spans="1:141" s="87" customFormat="1" ht="12.75" x14ac:dyDescent="0.2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182"/>
      <c r="AG32" s="183"/>
      <c r="AH32" s="183"/>
      <c r="AI32" s="183"/>
      <c r="AJ32" s="183"/>
      <c r="AK32" s="183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40"/>
    </row>
    <row r="33" spans="1:141" s="87" customFormat="1" ht="12.75" x14ac:dyDescent="0.2">
      <c r="A33" s="273" t="s">
        <v>578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182" t="s">
        <v>172</v>
      </c>
      <c r="AG33" s="183"/>
      <c r="AH33" s="183"/>
      <c r="AI33" s="183"/>
      <c r="AJ33" s="183"/>
      <c r="AK33" s="183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40"/>
    </row>
    <row r="34" spans="1:141" s="87" customFormat="1" ht="12.75" x14ac:dyDescent="0.2">
      <c r="A34" s="310" t="s">
        <v>640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182" t="s">
        <v>166</v>
      </c>
      <c r="AG34" s="183"/>
      <c r="AH34" s="183"/>
      <c r="AI34" s="183"/>
      <c r="AJ34" s="183"/>
      <c r="AK34" s="183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40"/>
    </row>
    <row r="35" spans="1:141" s="87" customFormat="1" ht="12.75" x14ac:dyDescent="0.2">
      <c r="A35" s="278" t="s">
        <v>139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182" t="s">
        <v>165</v>
      </c>
      <c r="AG35" s="183"/>
      <c r="AH35" s="183"/>
      <c r="AI35" s="183"/>
      <c r="AJ35" s="183"/>
      <c r="AK35" s="183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40"/>
    </row>
    <row r="36" spans="1:141" s="87" customFormat="1" ht="12.75" x14ac:dyDescent="0.2">
      <c r="A36" s="271" t="s">
        <v>575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182"/>
      <c r="AG36" s="183"/>
      <c r="AH36" s="183"/>
      <c r="AI36" s="183"/>
      <c r="AJ36" s="183"/>
      <c r="AK36" s="183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40"/>
    </row>
    <row r="37" spans="1:141" s="87" customFormat="1" ht="12.75" x14ac:dyDescent="0.2">
      <c r="A37" s="393" t="s">
        <v>149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182" t="s">
        <v>587</v>
      </c>
      <c r="AG37" s="183"/>
      <c r="AH37" s="183"/>
      <c r="AI37" s="183"/>
      <c r="AJ37" s="183"/>
      <c r="AK37" s="183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40"/>
    </row>
    <row r="38" spans="1:141" s="87" customFormat="1" ht="12.75" x14ac:dyDescent="0.2">
      <c r="A38" s="392" t="s">
        <v>576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182"/>
      <c r="AG38" s="183"/>
      <c r="AH38" s="183"/>
      <c r="AI38" s="183"/>
      <c r="AJ38" s="183"/>
      <c r="AK38" s="183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40"/>
    </row>
    <row r="39" spans="1:141" s="87" customFormat="1" ht="12.75" x14ac:dyDescent="0.2">
      <c r="A39" s="392" t="s">
        <v>577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182"/>
      <c r="AG39" s="183"/>
      <c r="AH39" s="183"/>
      <c r="AI39" s="183"/>
      <c r="AJ39" s="183"/>
      <c r="AK39" s="183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40"/>
    </row>
    <row r="40" spans="1:141" s="87" customFormat="1" ht="12.75" x14ac:dyDescent="0.2">
      <c r="A40" s="391" t="s">
        <v>359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182"/>
      <c r="AG40" s="183"/>
      <c r="AH40" s="183"/>
      <c r="AI40" s="183"/>
      <c r="AJ40" s="183"/>
      <c r="AK40" s="183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40"/>
    </row>
    <row r="41" spans="1:141" s="87" customFormat="1" ht="12.75" x14ac:dyDescent="0.2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182"/>
      <c r="AG41" s="183"/>
      <c r="AH41" s="183"/>
      <c r="AI41" s="183"/>
      <c r="AJ41" s="183"/>
      <c r="AK41" s="183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40"/>
    </row>
    <row r="42" spans="1:141" s="87" customFormat="1" ht="12.75" x14ac:dyDescent="0.2">
      <c r="A42" s="273" t="s">
        <v>578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182" t="s">
        <v>588</v>
      </c>
      <c r="AG42" s="183"/>
      <c r="AH42" s="183"/>
      <c r="AI42" s="183"/>
      <c r="AJ42" s="183"/>
      <c r="AK42" s="183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87" customFormat="1" ht="13.5" thickBot="1" x14ac:dyDescent="0.25">
      <c r="A43" s="305" t="s">
        <v>42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45" t="s">
        <v>46</v>
      </c>
      <c r="AG43" s="346"/>
      <c r="AH43" s="346"/>
      <c r="AI43" s="346"/>
      <c r="AJ43" s="346"/>
      <c r="AK43" s="346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6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74"/>
  </cols>
  <sheetData>
    <row r="1" spans="1:141" s="120" customFormat="1" ht="15" x14ac:dyDescent="0.25">
      <c r="A1" s="715" t="s">
        <v>1236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</row>
    <row r="2" spans="1:141" s="121" customFormat="1" ht="8.25" x14ac:dyDescent="0.15"/>
    <row r="3" spans="1:141" s="119" customFormat="1" ht="12.75" x14ac:dyDescent="0.2">
      <c r="A3" s="642" t="s">
        <v>99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35" t="s">
        <v>22</v>
      </c>
      <c r="AD3" s="642"/>
      <c r="AE3" s="642"/>
      <c r="AF3" s="642"/>
      <c r="AG3" s="643"/>
      <c r="AH3" s="635" t="s">
        <v>381</v>
      </c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3"/>
      <c r="AT3" s="641" t="s">
        <v>617</v>
      </c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641"/>
      <c r="BM3" s="641"/>
      <c r="BN3" s="641"/>
      <c r="BO3" s="641"/>
      <c r="BP3" s="641"/>
      <c r="BQ3" s="641"/>
      <c r="BR3" s="641"/>
      <c r="BS3" s="641"/>
      <c r="BT3" s="641"/>
      <c r="BU3" s="641"/>
      <c r="BV3" s="641"/>
      <c r="BW3" s="641"/>
      <c r="BX3" s="641"/>
      <c r="BY3" s="641"/>
      <c r="BZ3" s="641"/>
      <c r="CA3" s="641"/>
      <c r="CB3" s="641"/>
      <c r="CC3" s="641"/>
      <c r="CD3" s="641"/>
      <c r="CE3" s="641"/>
      <c r="CF3" s="641"/>
      <c r="CG3" s="641"/>
      <c r="CH3" s="641"/>
      <c r="CI3" s="641"/>
      <c r="CJ3" s="641"/>
      <c r="CK3" s="641"/>
      <c r="CL3" s="641"/>
      <c r="CM3" s="641"/>
      <c r="CN3" s="641"/>
      <c r="CO3" s="641"/>
      <c r="CP3" s="641"/>
      <c r="CQ3" s="641"/>
      <c r="CR3" s="641"/>
      <c r="CS3" s="641"/>
      <c r="CT3" s="641"/>
      <c r="CU3" s="641"/>
      <c r="CV3" s="641"/>
      <c r="CW3" s="641"/>
      <c r="CX3" s="641"/>
      <c r="CY3" s="641"/>
      <c r="CZ3" s="641"/>
      <c r="DA3" s="641"/>
      <c r="DB3" s="641"/>
      <c r="DC3" s="641"/>
      <c r="DD3" s="641"/>
      <c r="DE3" s="641"/>
      <c r="DF3" s="641"/>
      <c r="DG3" s="641"/>
      <c r="DH3" s="641"/>
      <c r="DI3" s="641"/>
      <c r="DJ3" s="641"/>
      <c r="DK3" s="641"/>
      <c r="DL3" s="641"/>
      <c r="DM3" s="641"/>
      <c r="DN3" s="641"/>
      <c r="DO3" s="641"/>
      <c r="DP3" s="641"/>
      <c r="DQ3" s="641"/>
      <c r="DR3" s="641"/>
      <c r="DS3" s="641"/>
      <c r="DT3" s="641"/>
      <c r="DU3" s="641"/>
      <c r="DV3" s="641"/>
      <c r="DW3" s="641"/>
      <c r="DX3" s="641"/>
      <c r="DY3" s="641"/>
      <c r="DZ3" s="641"/>
      <c r="EA3" s="641"/>
      <c r="EB3" s="641"/>
      <c r="EC3" s="641"/>
      <c r="ED3" s="641"/>
      <c r="EE3" s="641"/>
      <c r="EF3" s="641"/>
      <c r="EG3" s="641"/>
      <c r="EH3" s="641"/>
      <c r="EI3" s="641"/>
      <c r="EJ3" s="641"/>
      <c r="EK3" s="641"/>
    </row>
    <row r="4" spans="1:141" s="119" customFormat="1" ht="12.75" x14ac:dyDescent="0.2">
      <c r="A4" s="63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4" t="s">
        <v>25</v>
      </c>
      <c r="AD4" s="628"/>
      <c r="AE4" s="628"/>
      <c r="AF4" s="628"/>
      <c r="AG4" s="629"/>
      <c r="AH4" s="634" t="s">
        <v>615</v>
      </c>
      <c r="AI4" s="628"/>
      <c r="AJ4" s="628"/>
      <c r="AK4" s="628"/>
      <c r="AL4" s="628"/>
      <c r="AM4" s="628"/>
      <c r="AN4" s="628"/>
      <c r="AO4" s="628"/>
      <c r="AP4" s="628"/>
      <c r="AQ4" s="628"/>
      <c r="AR4" s="628"/>
      <c r="AS4" s="629"/>
      <c r="AT4" s="641" t="s">
        <v>139</v>
      </c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1"/>
      <c r="BK4" s="641"/>
      <c r="BL4" s="641"/>
      <c r="BM4" s="641"/>
      <c r="BN4" s="641"/>
      <c r="BO4" s="641"/>
      <c r="BP4" s="641"/>
      <c r="BQ4" s="641"/>
      <c r="BR4" s="641"/>
      <c r="BS4" s="641"/>
      <c r="BT4" s="641"/>
      <c r="BU4" s="641"/>
      <c r="BV4" s="641"/>
      <c r="BW4" s="641"/>
      <c r="BX4" s="641"/>
      <c r="BY4" s="641"/>
      <c r="BZ4" s="641"/>
      <c r="CA4" s="641"/>
      <c r="CB4" s="641"/>
      <c r="CC4" s="641"/>
      <c r="CD4" s="641"/>
      <c r="CE4" s="641"/>
      <c r="CF4" s="641"/>
      <c r="CG4" s="641"/>
      <c r="CH4" s="641"/>
      <c r="CI4" s="641"/>
      <c r="CJ4" s="641"/>
      <c r="CK4" s="641"/>
      <c r="CL4" s="641"/>
      <c r="CM4" s="641"/>
      <c r="CN4" s="641"/>
      <c r="CO4" s="641"/>
      <c r="CP4" s="641"/>
      <c r="CQ4" s="641"/>
      <c r="CR4" s="641"/>
      <c r="CS4" s="641"/>
      <c r="CT4" s="641"/>
      <c r="CU4" s="641"/>
      <c r="CV4" s="641"/>
      <c r="CW4" s="641"/>
      <c r="CX4" s="641"/>
      <c r="CY4" s="641"/>
      <c r="CZ4" s="641"/>
      <c r="DA4" s="641"/>
      <c r="DB4" s="641"/>
      <c r="DC4" s="641"/>
      <c r="DD4" s="641"/>
      <c r="DE4" s="641"/>
      <c r="DF4" s="641"/>
      <c r="DG4" s="641"/>
      <c r="DH4" s="641"/>
      <c r="DI4" s="641"/>
      <c r="DJ4" s="641"/>
      <c r="DK4" s="641"/>
      <c r="DL4" s="641"/>
      <c r="DM4" s="641"/>
      <c r="DN4" s="641"/>
      <c r="DO4" s="641"/>
      <c r="DP4" s="641"/>
      <c r="DQ4" s="641"/>
      <c r="DR4" s="641"/>
      <c r="DS4" s="641"/>
      <c r="DT4" s="641"/>
      <c r="DU4" s="641"/>
      <c r="DV4" s="641"/>
      <c r="DW4" s="641"/>
      <c r="DX4" s="641"/>
      <c r="DY4" s="641"/>
      <c r="DZ4" s="641"/>
      <c r="EA4" s="641"/>
      <c r="EB4" s="641"/>
      <c r="EC4" s="641"/>
      <c r="ED4" s="641"/>
      <c r="EE4" s="641"/>
      <c r="EF4" s="641"/>
      <c r="EG4" s="641"/>
      <c r="EH4" s="641"/>
      <c r="EI4" s="641"/>
      <c r="EJ4" s="641"/>
      <c r="EK4" s="641"/>
    </row>
    <row r="5" spans="1:141" s="119" customFormat="1" ht="12.75" x14ac:dyDescent="0.2">
      <c r="A5" s="63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4"/>
      <c r="AD5" s="628"/>
      <c r="AE5" s="628"/>
      <c r="AF5" s="628"/>
      <c r="AG5" s="629"/>
      <c r="AH5" s="634" t="s">
        <v>616</v>
      </c>
      <c r="AI5" s="628"/>
      <c r="AJ5" s="628"/>
      <c r="AK5" s="628"/>
      <c r="AL5" s="628"/>
      <c r="AM5" s="628"/>
      <c r="AN5" s="628"/>
      <c r="AO5" s="628"/>
      <c r="AP5" s="628"/>
      <c r="AQ5" s="628"/>
      <c r="AR5" s="628"/>
      <c r="AS5" s="629"/>
      <c r="AT5" s="641" t="s">
        <v>618</v>
      </c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641"/>
      <c r="BH5" s="641"/>
      <c r="BI5" s="641"/>
      <c r="BJ5" s="641"/>
      <c r="BK5" s="641"/>
      <c r="BL5" s="641"/>
      <c r="BM5" s="641"/>
      <c r="BN5" s="641"/>
      <c r="BO5" s="641"/>
      <c r="BP5" s="641"/>
      <c r="BQ5" s="641"/>
      <c r="BR5" s="641"/>
      <c r="BS5" s="641"/>
      <c r="BT5" s="641"/>
      <c r="BU5" s="641"/>
      <c r="BV5" s="641"/>
      <c r="BW5" s="641"/>
      <c r="BX5" s="641"/>
      <c r="BY5" s="641"/>
      <c r="BZ5" s="641"/>
      <c r="CA5" s="641"/>
      <c r="CB5" s="641"/>
      <c r="CC5" s="641"/>
      <c r="CD5" s="641"/>
      <c r="CE5" s="641"/>
      <c r="CF5" s="641"/>
      <c r="CG5" s="641"/>
      <c r="CH5" s="641"/>
      <c r="CI5" s="641"/>
      <c r="CJ5" s="641"/>
      <c r="CK5" s="641"/>
      <c r="CL5" s="641"/>
      <c r="CM5" s="641"/>
      <c r="CN5" s="641"/>
      <c r="CO5" s="641"/>
      <c r="CP5" s="635" t="s">
        <v>438</v>
      </c>
      <c r="CQ5" s="642"/>
      <c r="CR5" s="642"/>
      <c r="CS5" s="642"/>
      <c r="CT5" s="642"/>
      <c r="CU5" s="642"/>
      <c r="CV5" s="642"/>
      <c r="CW5" s="642"/>
      <c r="CX5" s="642"/>
      <c r="CY5" s="642"/>
      <c r="CZ5" s="642"/>
      <c r="DA5" s="643"/>
      <c r="DB5" s="636" t="s">
        <v>635</v>
      </c>
      <c r="DC5" s="636"/>
      <c r="DD5" s="636"/>
      <c r="DE5" s="636"/>
      <c r="DF5" s="636"/>
      <c r="DG5" s="636"/>
      <c r="DH5" s="636"/>
      <c r="DI5" s="636"/>
      <c r="DJ5" s="636"/>
      <c r="DK5" s="636"/>
      <c r="DL5" s="636"/>
      <c r="DM5" s="636"/>
      <c r="DN5" s="635" t="s">
        <v>636</v>
      </c>
      <c r="DO5" s="642"/>
      <c r="DP5" s="642"/>
      <c r="DQ5" s="642"/>
      <c r="DR5" s="642"/>
      <c r="DS5" s="642"/>
      <c r="DT5" s="642"/>
      <c r="DU5" s="642"/>
      <c r="DV5" s="642"/>
      <c r="DW5" s="642"/>
      <c r="DX5" s="642"/>
      <c r="DY5" s="643"/>
      <c r="DZ5" s="636" t="s">
        <v>639</v>
      </c>
      <c r="EA5" s="636"/>
      <c r="EB5" s="636"/>
      <c r="EC5" s="636"/>
      <c r="ED5" s="636"/>
      <c r="EE5" s="636"/>
      <c r="EF5" s="636"/>
      <c r="EG5" s="636"/>
      <c r="EH5" s="636"/>
      <c r="EI5" s="636"/>
      <c r="EJ5" s="636"/>
      <c r="EK5" s="636"/>
    </row>
    <row r="6" spans="1:141" s="119" customFormat="1" ht="12.75" x14ac:dyDescent="0.2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4"/>
      <c r="AD6" s="628"/>
      <c r="AE6" s="628"/>
      <c r="AF6" s="628"/>
      <c r="AG6" s="629"/>
      <c r="AH6" s="634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9"/>
      <c r="AT6" s="636" t="s">
        <v>513</v>
      </c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5" t="s">
        <v>498</v>
      </c>
      <c r="BG6" s="642"/>
      <c r="BH6" s="642"/>
      <c r="BI6" s="642"/>
      <c r="BJ6" s="642"/>
      <c r="BK6" s="642"/>
      <c r="BL6" s="642"/>
      <c r="BM6" s="642"/>
      <c r="BN6" s="642"/>
      <c r="BO6" s="642"/>
      <c r="BP6" s="642"/>
      <c r="BQ6" s="643"/>
      <c r="BR6" s="635" t="s">
        <v>498</v>
      </c>
      <c r="BS6" s="642"/>
      <c r="BT6" s="642"/>
      <c r="BU6" s="642"/>
      <c r="BV6" s="642"/>
      <c r="BW6" s="642"/>
      <c r="BX6" s="642"/>
      <c r="BY6" s="642"/>
      <c r="BZ6" s="642"/>
      <c r="CA6" s="642"/>
      <c r="CB6" s="642"/>
      <c r="CC6" s="643"/>
      <c r="CD6" s="635" t="s">
        <v>498</v>
      </c>
      <c r="CE6" s="642"/>
      <c r="CF6" s="642"/>
      <c r="CG6" s="642"/>
      <c r="CH6" s="642"/>
      <c r="CI6" s="642"/>
      <c r="CJ6" s="642"/>
      <c r="CK6" s="642"/>
      <c r="CL6" s="642"/>
      <c r="CM6" s="642"/>
      <c r="CN6" s="642"/>
      <c r="CO6" s="643"/>
      <c r="CP6" s="634" t="s">
        <v>634</v>
      </c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9"/>
      <c r="DB6" s="636"/>
      <c r="DC6" s="636"/>
      <c r="DD6" s="636"/>
      <c r="DE6" s="636"/>
      <c r="DF6" s="636"/>
      <c r="DG6" s="636"/>
      <c r="DH6" s="636"/>
      <c r="DI6" s="636"/>
      <c r="DJ6" s="636"/>
      <c r="DK6" s="636"/>
      <c r="DL6" s="636"/>
      <c r="DM6" s="636"/>
      <c r="DN6" s="634" t="s">
        <v>637</v>
      </c>
      <c r="DO6" s="628"/>
      <c r="DP6" s="628"/>
      <c r="DQ6" s="628"/>
      <c r="DR6" s="628"/>
      <c r="DS6" s="628"/>
      <c r="DT6" s="628"/>
      <c r="DU6" s="628"/>
      <c r="DV6" s="628"/>
      <c r="DW6" s="628"/>
      <c r="DX6" s="628"/>
      <c r="DY6" s="629"/>
      <c r="DZ6" s="636"/>
      <c r="EA6" s="636"/>
      <c r="EB6" s="636"/>
      <c r="EC6" s="636"/>
      <c r="ED6" s="636"/>
      <c r="EE6" s="636"/>
      <c r="EF6" s="636"/>
      <c r="EG6" s="636"/>
      <c r="EH6" s="636"/>
      <c r="EI6" s="636"/>
      <c r="EJ6" s="636"/>
      <c r="EK6" s="636"/>
    </row>
    <row r="7" spans="1:141" s="119" customFormat="1" ht="12.75" x14ac:dyDescent="0.2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4"/>
      <c r="AD7" s="628"/>
      <c r="AE7" s="628"/>
      <c r="AF7" s="628"/>
      <c r="AG7" s="629"/>
      <c r="AH7" s="634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9"/>
      <c r="AT7" s="636" t="s">
        <v>619</v>
      </c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4" t="s">
        <v>623</v>
      </c>
      <c r="BG7" s="628"/>
      <c r="BH7" s="628"/>
      <c r="BI7" s="628"/>
      <c r="BJ7" s="628"/>
      <c r="BK7" s="628"/>
      <c r="BL7" s="628"/>
      <c r="BM7" s="628"/>
      <c r="BN7" s="628"/>
      <c r="BO7" s="628"/>
      <c r="BP7" s="628"/>
      <c r="BQ7" s="629"/>
      <c r="BR7" s="634" t="s">
        <v>631</v>
      </c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9"/>
      <c r="CD7" s="634" t="s">
        <v>633</v>
      </c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9"/>
      <c r="CP7" s="634" t="s">
        <v>625</v>
      </c>
      <c r="CQ7" s="628"/>
      <c r="CR7" s="628"/>
      <c r="CS7" s="628"/>
      <c r="CT7" s="628"/>
      <c r="CU7" s="628"/>
      <c r="CV7" s="628"/>
      <c r="CW7" s="628"/>
      <c r="CX7" s="628"/>
      <c r="CY7" s="628"/>
      <c r="CZ7" s="628"/>
      <c r="DA7" s="629"/>
      <c r="DB7" s="636"/>
      <c r="DC7" s="636"/>
      <c r="DD7" s="636"/>
      <c r="DE7" s="636"/>
      <c r="DF7" s="636"/>
      <c r="DG7" s="636"/>
      <c r="DH7" s="636"/>
      <c r="DI7" s="636"/>
      <c r="DJ7" s="636"/>
      <c r="DK7" s="636"/>
      <c r="DL7" s="636"/>
      <c r="DM7" s="636"/>
      <c r="DN7" s="634" t="s">
        <v>638</v>
      </c>
      <c r="DO7" s="628"/>
      <c r="DP7" s="628"/>
      <c r="DQ7" s="628"/>
      <c r="DR7" s="628"/>
      <c r="DS7" s="628"/>
      <c r="DT7" s="628"/>
      <c r="DU7" s="628"/>
      <c r="DV7" s="628"/>
      <c r="DW7" s="628"/>
      <c r="DX7" s="628"/>
      <c r="DY7" s="629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J7" s="636"/>
      <c r="EK7" s="636"/>
    </row>
    <row r="8" spans="1:141" s="119" customFormat="1" ht="12.75" x14ac:dyDescent="0.2">
      <c r="A8" s="636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4"/>
      <c r="AD8" s="628"/>
      <c r="AE8" s="628"/>
      <c r="AF8" s="628"/>
      <c r="AG8" s="629"/>
      <c r="AH8" s="634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9"/>
      <c r="AT8" s="636" t="s">
        <v>620</v>
      </c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4" t="s">
        <v>624</v>
      </c>
      <c r="BG8" s="628"/>
      <c r="BH8" s="628"/>
      <c r="BI8" s="628"/>
      <c r="BJ8" s="628"/>
      <c r="BK8" s="628"/>
      <c r="BL8" s="628"/>
      <c r="BM8" s="628"/>
      <c r="BN8" s="628"/>
      <c r="BO8" s="628"/>
      <c r="BP8" s="628"/>
      <c r="BQ8" s="629"/>
      <c r="BR8" s="634" t="s">
        <v>632</v>
      </c>
      <c r="BS8" s="628"/>
      <c r="BT8" s="628"/>
      <c r="BU8" s="628"/>
      <c r="BV8" s="628"/>
      <c r="BW8" s="628"/>
      <c r="BX8" s="628"/>
      <c r="BY8" s="628"/>
      <c r="BZ8" s="628"/>
      <c r="CA8" s="628"/>
      <c r="CB8" s="628"/>
      <c r="CC8" s="629"/>
      <c r="CD8" s="634" t="s">
        <v>632</v>
      </c>
      <c r="CE8" s="628"/>
      <c r="CF8" s="628"/>
      <c r="CG8" s="628"/>
      <c r="CH8" s="628"/>
      <c r="CI8" s="628"/>
      <c r="CJ8" s="628"/>
      <c r="CK8" s="628"/>
      <c r="CL8" s="628"/>
      <c r="CM8" s="628"/>
      <c r="CN8" s="628"/>
      <c r="CO8" s="629"/>
      <c r="CP8" s="634" t="s">
        <v>626</v>
      </c>
      <c r="CQ8" s="628"/>
      <c r="CR8" s="628"/>
      <c r="CS8" s="628"/>
      <c r="CT8" s="628"/>
      <c r="CU8" s="628"/>
      <c r="CV8" s="628"/>
      <c r="CW8" s="628"/>
      <c r="CX8" s="628"/>
      <c r="CY8" s="628"/>
      <c r="CZ8" s="628"/>
      <c r="DA8" s="629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4"/>
      <c r="DO8" s="628"/>
      <c r="DP8" s="628"/>
      <c r="DQ8" s="628"/>
      <c r="DR8" s="628"/>
      <c r="DS8" s="628"/>
      <c r="DT8" s="628"/>
      <c r="DU8" s="628"/>
      <c r="DV8" s="628"/>
      <c r="DW8" s="628"/>
      <c r="DX8" s="628"/>
      <c r="DY8" s="629"/>
      <c r="DZ8" s="636"/>
      <c r="EA8" s="636"/>
      <c r="EB8" s="636"/>
      <c r="EC8" s="636"/>
      <c r="ED8" s="636"/>
      <c r="EE8" s="636"/>
      <c r="EF8" s="636"/>
      <c r="EG8" s="636"/>
      <c r="EH8" s="636"/>
      <c r="EI8" s="636"/>
      <c r="EJ8" s="636"/>
      <c r="EK8" s="636"/>
    </row>
    <row r="9" spans="1:141" s="119" customFormat="1" ht="12.75" x14ac:dyDescent="0.2">
      <c r="A9" s="636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4"/>
      <c r="AD9" s="628"/>
      <c r="AE9" s="628"/>
      <c r="AF9" s="628"/>
      <c r="AG9" s="629"/>
      <c r="AH9" s="634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9"/>
      <c r="AT9" s="636" t="s">
        <v>621</v>
      </c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4" t="s">
        <v>625</v>
      </c>
      <c r="BG9" s="628"/>
      <c r="BH9" s="628"/>
      <c r="BI9" s="628"/>
      <c r="BJ9" s="628"/>
      <c r="BK9" s="628"/>
      <c r="BL9" s="628"/>
      <c r="BM9" s="628"/>
      <c r="BN9" s="628"/>
      <c r="BO9" s="628"/>
      <c r="BP9" s="628"/>
      <c r="BQ9" s="629"/>
      <c r="BR9" s="634"/>
      <c r="BS9" s="628"/>
      <c r="BT9" s="628"/>
      <c r="BU9" s="628"/>
      <c r="BV9" s="628"/>
      <c r="BW9" s="628"/>
      <c r="BX9" s="628"/>
      <c r="BY9" s="628"/>
      <c r="BZ9" s="628"/>
      <c r="CA9" s="628"/>
      <c r="CB9" s="628"/>
      <c r="CC9" s="629"/>
      <c r="CD9" s="634"/>
      <c r="CE9" s="628"/>
      <c r="CF9" s="628"/>
      <c r="CG9" s="628"/>
      <c r="CH9" s="628"/>
      <c r="CI9" s="628"/>
      <c r="CJ9" s="628"/>
      <c r="CK9" s="628"/>
      <c r="CL9" s="628"/>
      <c r="CM9" s="628"/>
      <c r="CN9" s="628"/>
      <c r="CO9" s="629"/>
      <c r="CP9" s="634"/>
      <c r="CQ9" s="628"/>
      <c r="CR9" s="628"/>
      <c r="CS9" s="628"/>
      <c r="CT9" s="628"/>
      <c r="CU9" s="628"/>
      <c r="CV9" s="628"/>
      <c r="CW9" s="628"/>
      <c r="CX9" s="628"/>
      <c r="CY9" s="628"/>
      <c r="CZ9" s="628"/>
      <c r="DA9" s="629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4"/>
      <c r="DO9" s="628"/>
      <c r="DP9" s="628"/>
      <c r="DQ9" s="628"/>
      <c r="DR9" s="628"/>
      <c r="DS9" s="628"/>
      <c r="DT9" s="628"/>
      <c r="DU9" s="628"/>
      <c r="DV9" s="628"/>
      <c r="DW9" s="628"/>
      <c r="DX9" s="628"/>
      <c r="DY9" s="629"/>
      <c r="DZ9" s="636"/>
      <c r="EA9" s="636"/>
      <c r="EB9" s="636"/>
      <c r="EC9" s="636"/>
      <c r="ED9" s="636"/>
      <c r="EE9" s="636"/>
      <c r="EF9" s="636"/>
      <c r="EG9" s="636"/>
      <c r="EH9" s="636"/>
      <c r="EI9" s="636"/>
      <c r="EJ9" s="636"/>
      <c r="EK9" s="636"/>
    </row>
    <row r="10" spans="1:141" s="119" customFormat="1" ht="12.75" x14ac:dyDescent="0.2">
      <c r="A10" s="626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5"/>
      <c r="AD10" s="626"/>
      <c r="AE10" s="626"/>
      <c r="AF10" s="626"/>
      <c r="AG10" s="627"/>
      <c r="AH10" s="625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7"/>
      <c r="AT10" s="626" t="s">
        <v>622</v>
      </c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5" t="s">
        <v>626</v>
      </c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7"/>
      <c r="BR10" s="625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7"/>
      <c r="CD10" s="625"/>
      <c r="CE10" s="626"/>
      <c r="CF10" s="626"/>
      <c r="CG10" s="626"/>
      <c r="CH10" s="626"/>
      <c r="CI10" s="626"/>
      <c r="CJ10" s="626"/>
      <c r="CK10" s="626"/>
      <c r="CL10" s="626"/>
      <c r="CM10" s="626"/>
      <c r="CN10" s="626"/>
      <c r="CO10" s="627"/>
      <c r="CP10" s="625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7"/>
      <c r="DB10" s="626"/>
      <c r="DC10" s="626"/>
      <c r="DD10" s="626"/>
      <c r="DE10" s="626"/>
      <c r="DF10" s="626"/>
      <c r="DG10" s="626"/>
      <c r="DH10" s="626"/>
      <c r="DI10" s="626"/>
      <c r="DJ10" s="626"/>
      <c r="DK10" s="626"/>
      <c r="DL10" s="626"/>
      <c r="DM10" s="626"/>
      <c r="DN10" s="625"/>
      <c r="DO10" s="626"/>
      <c r="DP10" s="626"/>
      <c r="DQ10" s="626"/>
      <c r="DR10" s="626"/>
      <c r="DS10" s="626"/>
      <c r="DT10" s="626"/>
      <c r="DU10" s="626"/>
      <c r="DV10" s="626"/>
      <c r="DW10" s="626"/>
      <c r="DX10" s="626"/>
      <c r="DY10" s="627"/>
      <c r="DZ10" s="626"/>
      <c r="EA10" s="626"/>
      <c r="EB10" s="626"/>
      <c r="EC10" s="626"/>
      <c r="ED10" s="626"/>
      <c r="EE10" s="626"/>
      <c r="EF10" s="626"/>
      <c r="EG10" s="626"/>
      <c r="EH10" s="626"/>
      <c r="EI10" s="626"/>
      <c r="EJ10" s="626"/>
      <c r="EK10" s="626"/>
    </row>
    <row r="11" spans="1:141" s="119" customFormat="1" ht="13.5" thickBot="1" x14ac:dyDescent="0.25">
      <c r="A11" s="632">
        <v>1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24">
        <v>2</v>
      </c>
      <c r="AD11" s="624"/>
      <c r="AE11" s="624"/>
      <c r="AF11" s="624"/>
      <c r="AG11" s="624"/>
      <c r="AH11" s="624">
        <v>3</v>
      </c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>
        <v>4</v>
      </c>
      <c r="AU11" s="624"/>
      <c r="AV11" s="624"/>
      <c r="AW11" s="624"/>
      <c r="AX11" s="624"/>
      <c r="AY11" s="624"/>
      <c r="AZ11" s="624"/>
      <c r="BA11" s="624"/>
      <c r="BB11" s="624"/>
      <c r="BC11" s="624"/>
      <c r="BD11" s="624"/>
      <c r="BE11" s="624"/>
      <c r="BF11" s="624">
        <v>5</v>
      </c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4"/>
      <c r="BR11" s="624">
        <v>6</v>
      </c>
      <c r="BS11" s="624"/>
      <c r="BT11" s="624"/>
      <c r="BU11" s="624"/>
      <c r="BV11" s="624"/>
      <c r="BW11" s="624"/>
      <c r="BX11" s="624"/>
      <c r="BY11" s="624"/>
      <c r="BZ11" s="624"/>
      <c r="CA11" s="624"/>
      <c r="CB11" s="624"/>
      <c r="CC11" s="624"/>
      <c r="CD11" s="624">
        <v>7</v>
      </c>
      <c r="CE11" s="624"/>
      <c r="CF11" s="624"/>
      <c r="CG11" s="624"/>
      <c r="CH11" s="624"/>
      <c r="CI11" s="624"/>
      <c r="CJ11" s="624"/>
      <c r="CK11" s="624"/>
      <c r="CL11" s="624"/>
      <c r="CM11" s="624"/>
      <c r="CN11" s="624"/>
      <c r="CO11" s="624"/>
      <c r="CP11" s="624">
        <v>8</v>
      </c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>
        <v>9</v>
      </c>
      <c r="DC11" s="624"/>
      <c r="DD11" s="624"/>
      <c r="DE11" s="624"/>
      <c r="DF11" s="624"/>
      <c r="DG11" s="624"/>
      <c r="DH11" s="624"/>
      <c r="DI11" s="624"/>
      <c r="DJ11" s="624"/>
      <c r="DK11" s="624"/>
      <c r="DL11" s="624"/>
      <c r="DM11" s="624"/>
      <c r="DN11" s="624">
        <v>10</v>
      </c>
      <c r="DO11" s="624"/>
      <c r="DP11" s="624"/>
      <c r="DQ11" s="624"/>
      <c r="DR11" s="624"/>
      <c r="DS11" s="624"/>
      <c r="DT11" s="624"/>
      <c r="DU11" s="624"/>
      <c r="DV11" s="624"/>
      <c r="DW11" s="624"/>
      <c r="DX11" s="624"/>
      <c r="DY11" s="624"/>
      <c r="DZ11" s="624">
        <v>11</v>
      </c>
      <c r="EA11" s="624"/>
      <c r="EB11" s="624"/>
      <c r="EC11" s="624"/>
      <c r="ED11" s="624"/>
      <c r="EE11" s="624"/>
      <c r="EF11" s="624"/>
      <c r="EG11" s="624"/>
      <c r="EH11" s="624"/>
      <c r="EI11" s="624"/>
      <c r="EJ11" s="624"/>
      <c r="EK11" s="635"/>
    </row>
    <row r="12" spans="1:141" s="119" customFormat="1" ht="12.75" x14ac:dyDescent="0.2">
      <c r="A12" s="717" t="s">
        <v>573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8" t="s">
        <v>44</v>
      </c>
      <c r="AD12" s="719"/>
      <c r="AE12" s="719"/>
      <c r="AF12" s="719"/>
      <c r="AG12" s="719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1"/>
      <c r="EE12" s="401"/>
      <c r="EF12" s="401"/>
      <c r="EG12" s="401"/>
      <c r="EH12" s="401"/>
      <c r="EI12" s="401"/>
      <c r="EJ12" s="401"/>
      <c r="EK12" s="728"/>
    </row>
    <row r="13" spans="1:141" s="119" customFormat="1" ht="12.75" x14ac:dyDescent="0.2">
      <c r="A13" s="716" t="s">
        <v>574</v>
      </c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20"/>
      <c r="AD13" s="579"/>
      <c r="AE13" s="579"/>
      <c r="AF13" s="579"/>
      <c r="AG13" s="579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2"/>
      <c r="DT13" s="402"/>
      <c r="DU13" s="402"/>
      <c r="DV13" s="402"/>
      <c r="DW13" s="402"/>
      <c r="DX13" s="402"/>
      <c r="DY13" s="402"/>
      <c r="DZ13" s="402"/>
      <c r="EA13" s="402"/>
      <c r="EB13" s="402"/>
      <c r="EC13" s="402"/>
      <c r="ED13" s="402"/>
      <c r="EE13" s="402"/>
      <c r="EF13" s="402"/>
      <c r="EG13" s="402"/>
      <c r="EH13" s="402"/>
      <c r="EI13" s="402"/>
      <c r="EJ13" s="402"/>
      <c r="EK13" s="576"/>
    </row>
    <row r="14" spans="1:141" s="119" customFormat="1" ht="12.75" x14ac:dyDescent="0.2">
      <c r="A14" s="725" t="s">
        <v>139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0" t="s">
        <v>287</v>
      </c>
      <c r="AD14" s="579"/>
      <c r="AE14" s="579"/>
      <c r="AF14" s="579"/>
      <c r="AG14" s="579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2"/>
      <c r="EK14" s="576"/>
    </row>
    <row r="15" spans="1:141" s="119" customFormat="1" ht="12.75" x14ac:dyDescent="0.2">
      <c r="A15" s="724" t="s">
        <v>575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0"/>
      <c r="AD15" s="579"/>
      <c r="AE15" s="579"/>
      <c r="AF15" s="579"/>
      <c r="AG15" s="579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402"/>
      <c r="EI15" s="402"/>
      <c r="EJ15" s="402"/>
      <c r="EK15" s="576"/>
    </row>
    <row r="16" spans="1:141" s="119" customFormat="1" ht="12.75" x14ac:dyDescent="0.2">
      <c r="A16" s="723" t="s">
        <v>149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0" t="s">
        <v>582</v>
      </c>
      <c r="AD16" s="579"/>
      <c r="AE16" s="579"/>
      <c r="AF16" s="579"/>
      <c r="AG16" s="579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2"/>
      <c r="EK16" s="576"/>
    </row>
    <row r="17" spans="1:141" s="119" customFormat="1" ht="12.75" x14ac:dyDescent="0.2">
      <c r="A17" s="722" t="s">
        <v>627</v>
      </c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0"/>
      <c r="AD17" s="579"/>
      <c r="AE17" s="579"/>
      <c r="AF17" s="579"/>
      <c r="AG17" s="579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2"/>
      <c r="EB17" s="402"/>
      <c r="EC17" s="402"/>
      <c r="ED17" s="402"/>
      <c r="EE17" s="402"/>
      <c r="EF17" s="402"/>
      <c r="EG17" s="402"/>
      <c r="EH17" s="402"/>
      <c r="EI17" s="402"/>
      <c r="EJ17" s="402"/>
      <c r="EK17" s="576"/>
    </row>
    <row r="18" spans="1:141" s="119" customFormat="1" ht="12.75" x14ac:dyDescent="0.2">
      <c r="A18" s="722" t="s">
        <v>628</v>
      </c>
      <c r="B18" s="722"/>
      <c r="C18" s="722"/>
      <c r="D18" s="722"/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0"/>
      <c r="AD18" s="579"/>
      <c r="AE18" s="579"/>
      <c r="AF18" s="579"/>
      <c r="AG18" s="579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2"/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2"/>
      <c r="EI18" s="402"/>
      <c r="EJ18" s="402"/>
      <c r="EK18" s="576"/>
    </row>
    <row r="19" spans="1:141" s="119" customFormat="1" ht="12.75" x14ac:dyDescent="0.2">
      <c r="A19" s="721" t="s">
        <v>629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0"/>
      <c r="AD19" s="579"/>
      <c r="AE19" s="579"/>
      <c r="AF19" s="579"/>
      <c r="AG19" s="579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2"/>
      <c r="DV19" s="402"/>
      <c r="DW19" s="402"/>
      <c r="DX19" s="402"/>
      <c r="DY19" s="402"/>
      <c r="DZ19" s="402"/>
      <c r="EA19" s="402"/>
      <c r="EB19" s="402"/>
      <c r="EC19" s="402"/>
      <c r="ED19" s="402"/>
      <c r="EE19" s="402"/>
      <c r="EF19" s="402"/>
      <c r="EG19" s="402"/>
      <c r="EH19" s="402"/>
      <c r="EI19" s="402"/>
      <c r="EJ19" s="402"/>
      <c r="EK19" s="576"/>
    </row>
    <row r="20" spans="1:141" s="119" customFormat="1" ht="12.75" x14ac:dyDescent="0.2">
      <c r="A20" s="727"/>
      <c r="B20" s="727"/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0"/>
      <c r="AD20" s="579"/>
      <c r="AE20" s="579"/>
      <c r="AF20" s="579"/>
      <c r="AG20" s="579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576"/>
    </row>
    <row r="21" spans="1:141" s="119" customFormat="1" ht="12.75" x14ac:dyDescent="0.2">
      <c r="A21" s="726" t="s">
        <v>578</v>
      </c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0" t="s">
        <v>583</v>
      </c>
      <c r="AD21" s="579"/>
      <c r="AE21" s="579"/>
      <c r="AF21" s="579"/>
      <c r="AG21" s="579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576"/>
    </row>
    <row r="22" spans="1:141" s="119" customFormat="1" ht="12.75" x14ac:dyDescent="0.2">
      <c r="A22" s="727" t="s">
        <v>579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0" t="s">
        <v>45</v>
      </c>
      <c r="AD22" s="579"/>
      <c r="AE22" s="579"/>
      <c r="AF22" s="579"/>
      <c r="AG22" s="579"/>
      <c r="AH22" s="402">
        <f>AT22+BF22</f>
        <v>24455596.420000002</v>
      </c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>
        <v>301920</v>
      </c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>
        <v>24153676.420000002</v>
      </c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2"/>
      <c r="DU22" s="402"/>
      <c r="DV22" s="402"/>
      <c r="DW22" s="402"/>
      <c r="DX22" s="402"/>
      <c r="DY22" s="402"/>
      <c r="DZ22" s="402"/>
      <c r="EA22" s="402"/>
      <c r="EB22" s="402"/>
      <c r="EC22" s="402"/>
      <c r="ED22" s="402"/>
      <c r="EE22" s="402"/>
      <c r="EF22" s="402"/>
      <c r="EG22" s="402"/>
      <c r="EH22" s="402"/>
      <c r="EI22" s="402"/>
      <c r="EJ22" s="402"/>
      <c r="EK22" s="576"/>
    </row>
    <row r="23" spans="1:141" s="119" customFormat="1" ht="12.75" x14ac:dyDescent="0.2">
      <c r="A23" s="725" t="s">
        <v>139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0" t="s">
        <v>286</v>
      </c>
      <c r="AD23" s="579"/>
      <c r="AE23" s="579"/>
      <c r="AF23" s="579"/>
      <c r="AG23" s="579"/>
      <c r="AH23" s="402">
        <f>AT23+BF23</f>
        <v>24455596.420000002</v>
      </c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>
        <v>301920</v>
      </c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>
        <v>24153676.420000002</v>
      </c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2"/>
      <c r="DV23" s="402"/>
      <c r="DW23" s="402"/>
      <c r="DX23" s="402"/>
      <c r="DY23" s="402"/>
      <c r="DZ23" s="402"/>
      <c r="EA23" s="402"/>
      <c r="EB23" s="402"/>
      <c r="EC23" s="402"/>
      <c r="ED23" s="402"/>
      <c r="EE23" s="402"/>
      <c r="EF23" s="402"/>
      <c r="EG23" s="402"/>
      <c r="EH23" s="402"/>
      <c r="EI23" s="402"/>
      <c r="EJ23" s="402"/>
      <c r="EK23" s="576"/>
    </row>
    <row r="24" spans="1:141" s="119" customFormat="1" ht="12.75" x14ac:dyDescent="0.2">
      <c r="A24" s="724" t="s">
        <v>575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0"/>
      <c r="AD24" s="579"/>
      <c r="AE24" s="579"/>
      <c r="AF24" s="579"/>
      <c r="AG24" s="579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2"/>
      <c r="DV24" s="402"/>
      <c r="DW24" s="402"/>
      <c r="DX24" s="402"/>
      <c r="DY24" s="402"/>
      <c r="DZ24" s="402"/>
      <c r="EA24" s="402"/>
      <c r="EB24" s="402"/>
      <c r="EC24" s="402"/>
      <c r="ED24" s="402"/>
      <c r="EE24" s="402"/>
      <c r="EF24" s="402"/>
      <c r="EG24" s="402"/>
      <c r="EH24" s="402"/>
      <c r="EI24" s="402"/>
      <c r="EJ24" s="402"/>
      <c r="EK24" s="576"/>
    </row>
    <row r="25" spans="1:141" s="119" customFormat="1" ht="12.75" x14ac:dyDescent="0.2">
      <c r="A25" s="723" t="s">
        <v>149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0" t="s">
        <v>584</v>
      </c>
      <c r="AD25" s="579"/>
      <c r="AE25" s="579"/>
      <c r="AF25" s="579"/>
      <c r="AG25" s="579"/>
      <c r="AH25" s="402">
        <f>AT25+BF25</f>
        <v>24455596.420000002</v>
      </c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>
        <v>301920</v>
      </c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>
        <v>24153676.420000002</v>
      </c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576"/>
    </row>
    <row r="26" spans="1:141" s="119" customFormat="1" ht="12.75" x14ac:dyDescent="0.2">
      <c r="A26" s="722" t="s">
        <v>627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2"/>
      <c r="AA26" s="722"/>
      <c r="AB26" s="722"/>
      <c r="AC26" s="720"/>
      <c r="AD26" s="579"/>
      <c r="AE26" s="579"/>
      <c r="AF26" s="579"/>
      <c r="AG26" s="579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576"/>
    </row>
    <row r="27" spans="1:141" s="119" customFormat="1" ht="12.75" x14ac:dyDescent="0.2">
      <c r="A27" s="722" t="s">
        <v>628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  <c r="AC27" s="720"/>
      <c r="AD27" s="579"/>
      <c r="AE27" s="579"/>
      <c r="AF27" s="579"/>
      <c r="AG27" s="579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576"/>
    </row>
    <row r="28" spans="1:141" s="119" customFormat="1" ht="12.75" x14ac:dyDescent="0.2">
      <c r="A28" s="721" t="s">
        <v>629</v>
      </c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0"/>
      <c r="AD28" s="579"/>
      <c r="AE28" s="579"/>
      <c r="AF28" s="579"/>
      <c r="AG28" s="579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576"/>
    </row>
    <row r="29" spans="1:141" s="119" customFormat="1" ht="12.75" x14ac:dyDescent="0.2">
      <c r="A29" s="727"/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0"/>
      <c r="AD29" s="579"/>
      <c r="AE29" s="579"/>
      <c r="AF29" s="579"/>
      <c r="AG29" s="579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576"/>
    </row>
    <row r="30" spans="1:141" s="119" customFormat="1" ht="12.75" x14ac:dyDescent="0.2">
      <c r="A30" s="726" t="s">
        <v>578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0" t="s">
        <v>585</v>
      </c>
      <c r="AD30" s="579"/>
      <c r="AE30" s="579"/>
      <c r="AF30" s="579"/>
      <c r="AG30" s="579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576"/>
    </row>
    <row r="31" spans="1:141" s="119" customFormat="1" ht="12.75" x14ac:dyDescent="0.2">
      <c r="A31" s="727" t="s">
        <v>630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0" t="s">
        <v>174</v>
      </c>
      <c r="AD31" s="579"/>
      <c r="AE31" s="579"/>
      <c r="AF31" s="579"/>
      <c r="AG31" s="579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  <c r="DO31" s="402"/>
      <c r="DP31" s="402"/>
      <c r="DQ31" s="402"/>
      <c r="DR31" s="402"/>
      <c r="DS31" s="402"/>
      <c r="DT31" s="402"/>
      <c r="DU31" s="402"/>
      <c r="DV31" s="402"/>
      <c r="DW31" s="402"/>
      <c r="DX31" s="402"/>
      <c r="DY31" s="402"/>
      <c r="DZ31" s="402"/>
      <c r="EA31" s="402"/>
      <c r="EB31" s="402"/>
      <c r="EC31" s="402"/>
      <c r="ED31" s="402"/>
      <c r="EE31" s="402"/>
      <c r="EF31" s="402"/>
      <c r="EG31" s="402"/>
      <c r="EH31" s="402"/>
      <c r="EI31" s="402"/>
      <c r="EJ31" s="402"/>
      <c r="EK31" s="576"/>
    </row>
    <row r="32" spans="1:141" s="119" customFormat="1" ht="12.75" x14ac:dyDescent="0.2">
      <c r="A32" s="725" t="s">
        <v>139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0" t="s">
        <v>173</v>
      </c>
      <c r="AD32" s="579"/>
      <c r="AE32" s="579"/>
      <c r="AF32" s="579"/>
      <c r="AG32" s="579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402"/>
      <c r="DR32" s="402"/>
      <c r="DS32" s="402"/>
      <c r="DT32" s="402"/>
      <c r="DU32" s="402"/>
      <c r="DV32" s="402"/>
      <c r="DW32" s="402"/>
      <c r="DX32" s="402"/>
      <c r="DY32" s="402"/>
      <c r="DZ32" s="402"/>
      <c r="EA32" s="402"/>
      <c r="EB32" s="402"/>
      <c r="EC32" s="402"/>
      <c r="ED32" s="402"/>
      <c r="EE32" s="402"/>
      <c r="EF32" s="402"/>
      <c r="EG32" s="402"/>
      <c r="EH32" s="402"/>
      <c r="EI32" s="402"/>
      <c r="EJ32" s="402"/>
      <c r="EK32" s="576"/>
    </row>
    <row r="33" spans="1:141" s="119" customFormat="1" ht="12.75" x14ac:dyDescent="0.2">
      <c r="A33" s="724" t="s">
        <v>575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0"/>
      <c r="AD33" s="579"/>
      <c r="AE33" s="579"/>
      <c r="AF33" s="579"/>
      <c r="AG33" s="579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576"/>
    </row>
    <row r="34" spans="1:141" s="119" customFormat="1" ht="12.75" x14ac:dyDescent="0.2">
      <c r="A34" s="723" t="s">
        <v>149</v>
      </c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0" t="s">
        <v>586</v>
      </c>
      <c r="AD34" s="579"/>
      <c r="AE34" s="579"/>
      <c r="AF34" s="579"/>
      <c r="AG34" s="579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576"/>
    </row>
    <row r="35" spans="1:141" s="119" customFormat="1" ht="12.75" x14ac:dyDescent="0.2">
      <c r="A35" s="722" t="s">
        <v>627</v>
      </c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22"/>
      <c r="V35" s="722"/>
      <c r="W35" s="722"/>
      <c r="X35" s="722"/>
      <c r="Y35" s="722"/>
      <c r="Z35" s="722"/>
      <c r="AA35" s="722"/>
      <c r="AB35" s="722"/>
      <c r="AC35" s="720"/>
      <c r="AD35" s="579"/>
      <c r="AE35" s="579"/>
      <c r="AF35" s="579"/>
      <c r="AG35" s="579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576"/>
    </row>
    <row r="36" spans="1:141" s="119" customFormat="1" ht="12.75" x14ac:dyDescent="0.2">
      <c r="A36" s="722" t="s">
        <v>628</v>
      </c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22"/>
      <c r="V36" s="722"/>
      <c r="W36" s="722"/>
      <c r="X36" s="722"/>
      <c r="Y36" s="722"/>
      <c r="Z36" s="722"/>
      <c r="AA36" s="722"/>
      <c r="AB36" s="722"/>
      <c r="AC36" s="720"/>
      <c r="AD36" s="579"/>
      <c r="AE36" s="579"/>
      <c r="AF36" s="579"/>
      <c r="AG36" s="579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  <c r="DO36" s="402"/>
      <c r="DP36" s="402"/>
      <c r="DQ36" s="402"/>
      <c r="DR36" s="402"/>
      <c r="DS36" s="402"/>
      <c r="DT36" s="402"/>
      <c r="DU36" s="402"/>
      <c r="DV36" s="402"/>
      <c r="DW36" s="402"/>
      <c r="DX36" s="402"/>
      <c r="DY36" s="402"/>
      <c r="DZ36" s="402"/>
      <c r="EA36" s="402"/>
      <c r="EB36" s="402"/>
      <c r="EC36" s="402"/>
      <c r="ED36" s="402"/>
      <c r="EE36" s="402"/>
      <c r="EF36" s="402"/>
      <c r="EG36" s="402"/>
      <c r="EH36" s="402"/>
      <c r="EI36" s="402"/>
      <c r="EJ36" s="402"/>
      <c r="EK36" s="576"/>
    </row>
    <row r="37" spans="1:141" s="119" customFormat="1" ht="12.75" x14ac:dyDescent="0.2">
      <c r="A37" s="721" t="s">
        <v>629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0"/>
      <c r="AD37" s="579"/>
      <c r="AE37" s="579"/>
      <c r="AF37" s="579"/>
      <c r="AG37" s="579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2"/>
      <c r="DM37" s="402"/>
      <c r="DN37" s="402"/>
      <c r="DO37" s="402"/>
      <c r="DP37" s="402"/>
      <c r="DQ37" s="402"/>
      <c r="DR37" s="402"/>
      <c r="DS37" s="402"/>
      <c r="DT37" s="402"/>
      <c r="DU37" s="402"/>
      <c r="DV37" s="402"/>
      <c r="DW37" s="402"/>
      <c r="DX37" s="402"/>
      <c r="DY37" s="402"/>
      <c r="DZ37" s="402"/>
      <c r="EA37" s="402"/>
      <c r="EB37" s="402"/>
      <c r="EC37" s="402"/>
      <c r="ED37" s="402"/>
      <c r="EE37" s="402"/>
      <c r="EF37" s="402"/>
      <c r="EG37" s="402"/>
      <c r="EH37" s="402"/>
      <c r="EI37" s="402"/>
      <c r="EJ37" s="402"/>
      <c r="EK37" s="576"/>
    </row>
    <row r="38" spans="1:141" s="119" customFormat="1" ht="12.75" x14ac:dyDescent="0.2">
      <c r="A38" s="727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0"/>
      <c r="AD38" s="579"/>
      <c r="AE38" s="579"/>
      <c r="AF38" s="579"/>
      <c r="AG38" s="579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2"/>
      <c r="DM38" s="402"/>
      <c r="DN38" s="402"/>
      <c r="DO38" s="402"/>
      <c r="DP38" s="402"/>
      <c r="DQ38" s="402"/>
      <c r="DR38" s="402"/>
      <c r="DS38" s="402"/>
      <c r="DT38" s="402"/>
      <c r="DU38" s="402"/>
      <c r="DV38" s="402"/>
      <c r="DW38" s="402"/>
      <c r="DX38" s="402"/>
      <c r="DY38" s="402"/>
      <c r="DZ38" s="402"/>
      <c r="EA38" s="402"/>
      <c r="EB38" s="402"/>
      <c r="EC38" s="402"/>
      <c r="ED38" s="402"/>
      <c r="EE38" s="402"/>
      <c r="EF38" s="402"/>
      <c r="EG38" s="402"/>
      <c r="EH38" s="402"/>
      <c r="EI38" s="402"/>
      <c r="EJ38" s="402"/>
      <c r="EK38" s="576"/>
    </row>
    <row r="39" spans="1:141" s="119" customFormat="1" ht="12.75" x14ac:dyDescent="0.2">
      <c r="A39" s="726" t="s">
        <v>578</v>
      </c>
      <c r="B39" s="726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0" t="s">
        <v>172</v>
      </c>
      <c r="AD39" s="579"/>
      <c r="AE39" s="579"/>
      <c r="AF39" s="579"/>
      <c r="AG39" s="579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576"/>
    </row>
    <row r="40" spans="1:141" s="119" customFormat="1" ht="12.75" x14ac:dyDescent="0.2">
      <c r="A40" s="727" t="s">
        <v>640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7"/>
      <c r="T40" s="727"/>
      <c r="U40" s="727"/>
      <c r="V40" s="727"/>
      <c r="W40" s="727"/>
      <c r="X40" s="727"/>
      <c r="Y40" s="727"/>
      <c r="Z40" s="727"/>
      <c r="AA40" s="727"/>
      <c r="AB40" s="727"/>
      <c r="AC40" s="720" t="s">
        <v>166</v>
      </c>
      <c r="AD40" s="579"/>
      <c r="AE40" s="579"/>
      <c r="AF40" s="579"/>
      <c r="AG40" s="579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/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2"/>
      <c r="ED40" s="402"/>
      <c r="EE40" s="402"/>
      <c r="EF40" s="402"/>
      <c r="EG40" s="402"/>
      <c r="EH40" s="402"/>
      <c r="EI40" s="402"/>
      <c r="EJ40" s="402"/>
      <c r="EK40" s="576"/>
    </row>
    <row r="41" spans="1:141" s="119" customFormat="1" ht="12.75" x14ac:dyDescent="0.2">
      <c r="A41" s="725" t="s">
        <v>139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725"/>
      <c r="T41" s="725"/>
      <c r="U41" s="725"/>
      <c r="V41" s="725"/>
      <c r="W41" s="725"/>
      <c r="X41" s="725"/>
      <c r="Y41" s="725"/>
      <c r="Z41" s="725"/>
      <c r="AA41" s="725"/>
      <c r="AB41" s="725"/>
      <c r="AC41" s="720" t="s">
        <v>165</v>
      </c>
      <c r="AD41" s="579"/>
      <c r="AE41" s="579"/>
      <c r="AF41" s="579"/>
      <c r="AG41" s="579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576"/>
    </row>
    <row r="42" spans="1:141" s="119" customFormat="1" ht="12.75" x14ac:dyDescent="0.2">
      <c r="A42" s="724" t="s">
        <v>575</v>
      </c>
      <c r="B42" s="724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0"/>
      <c r="AD42" s="579"/>
      <c r="AE42" s="579"/>
      <c r="AF42" s="579"/>
      <c r="AG42" s="579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576"/>
    </row>
    <row r="43" spans="1:141" s="119" customFormat="1" ht="12.75" x14ac:dyDescent="0.2">
      <c r="A43" s="723" t="s">
        <v>149</v>
      </c>
      <c r="B43" s="723"/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0" t="s">
        <v>587</v>
      </c>
      <c r="AD43" s="579"/>
      <c r="AE43" s="579"/>
      <c r="AF43" s="579"/>
      <c r="AG43" s="579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2"/>
      <c r="DY43" s="402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576"/>
    </row>
    <row r="44" spans="1:141" s="119" customFormat="1" ht="12.75" x14ac:dyDescent="0.2">
      <c r="A44" s="722" t="s">
        <v>627</v>
      </c>
      <c r="B44" s="722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2"/>
      <c r="AA44" s="722"/>
      <c r="AB44" s="722"/>
      <c r="AC44" s="720"/>
      <c r="AD44" s="579"/>
      <c r="AE44" s="579"/>
      <c r="AF44" s="579"/>
      <c r="AG44" s="579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576"/>
    </row>
    <row r="45" spans="1:141" s="119" customFormat="1" ht="12.75" x14ac:dyDescent="0.2">
      <c r="A45" s="722" t="s">
        <v>628</v>
      </c>
      <c r="B45" s="722"/>
      <c r="C45" s="722"/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722"/>
      <c r="O45" s="722"/>
      <c r="P45" s="722"/>
      <c r="Q45" s="722"/>
      <c r="R45" s="722"/>
      <c r="S45" s="722"/>
      <c r="T45" s="722"/>
      <c r="U45" s="722"/>
      <c r="V45" s="722"/>
      <c r="W45" s="722"/>
      <c r="X45" s="722"/>
      <c r="Y45" s="722"/>
      <c r="Z45" s="722"/>
      <c r="AA45" s="722"/>
      <c r="AB45" s="722"/>
      <c r="AC45" s="720"/>
      <c r="AD45" s="579"/>
      <c r="AE45" s="579"/>
      <c r="AF45" s="579"/>
      <c r="AG45" s="579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402"/>
      <c r="DV45" s="402"/>
      <c r="DW45" s="402"/>
      <c r="DX45" s="402"/>
      <c r="DY45" s="402"/>
      <c r="DZ45" s="402"/>
      <c r="EA45" s="402"/>
      <c r="EB45" s="402"/>
      <c r="EC45" s="402"/>
      <c r="ED45" s="402"/>
      <c r="EE45" s="402"/>
      <c r="EF45" s="402"/>
      <c r="EG45" s="402"/>
      <c r="EH45" s="402"/>
      <c r="EI45" s="402"/>
      <c r="EJ45" s="402"/>
      <c r="EK45" s="576"/>
    </row>
    <row r="46" spans="1:141" s="119" customFormat="1" ht="12.75" x14ac:dyDescent="0.2">
      <c r="A46" s="721" t="s">
        <v>629</v>
      </c>
      <c r="B46" s="721"/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721"/>
      <c r="Z46" s="721"/>
      <c r="AA46" s="721"/>
      <c r="AB46" s="721"/>
      <c r="AC46" s="720"/>
      <c r="AD46" s="579"/>
      <c r="AE46" s="579"/>
      <c r="AF46" s="579"/>
      <c r="AG46" s="579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576"/>
    </row>
    <row r="47" spans="1:141" s="119" customFormat="1" ht="12.75" x14ac:dyDescent="0.2">
      <c r="A47" s="727"/>
      <c r="B47" s="727"/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  <c r="Y47" s="727"/>
      <c r="Z47" s="727"/>
      <c r="AA47" s="727"/>
      <c r="AB47" s="727"/>
      <c r="AC47" s="720"/>
      <c r="AD47" s="579"/>
      <c r="AE47" s="579"/>
      <c r="AF47" s="579"/>
      <c r="AG47" s="579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2"/>
      <c r="BT47" s="402"/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2"/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2"/>
      <c r="DM47" s="402"/>
      <c r="DN47" s="402"/>
      <c r="DO47" s="402"/>
      <c r="DP47" s="402"/>
      <c r="DQ47" s="402"/>
      <c r="DR47" s="402"/>
      <c r="DS47" s="402"/>
      <c r="DT47" s="402"/>
      <c r="DU47" s="402"/>
      <c r="DV47" s="402"/>
      <c r="DW47" s="402"/>
      <c r="DX47" s="402"/>
      <c r="DY47" s="402"/>
      <c r="DZ47" s="402"/>
      <c r="EA47" s="402"/>
      <c r="EB47" s="402"/>
      <c r="EC47" s="402"/>
      <c r="ED47" s="402"/>
      <c r="EE47" s="402"/>
      <c r="EF47" s="402"/>
      <c r="EG47" s="402"/>
      <c r="EH47" s="402"/>
      <c r="EI47" s="402"/>
      <c r="EJ47" s="402"/>
      <c r="EK47" s="576"/>
    </row>
    <row r="48" spans="1:141" s="119" customFormat="1" ht="12.75" x14ac:dyDescent="0.2">
      <c r="A48" s="726" t="s">
        <v>578</v>
      </c>
      <c r="B48" s="726"/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  <c r="U48" s="726"/>
      <c r="V48" s="726"/>
      <c r="W48" s="726"/>
      <c r="X48" s="726"/>
      <c r="Y48" s="726"/>
      <c r="Z48" s="726"/>
      <c r="AA48" s="726"/>
      <c r="AB48" s="726"/>
      <c r="AC48" s="720" t="s">
        <v>588</v>
      </c>
      <c r="AD48" s="579"/>
      <c r="AE48" s="579"/>
      <c r="AF48" s="579"/>
      <c r="AG48" s="579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2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/>
      <c r="BY48" s="402"/>
      <c r="BZ48" s="402"/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2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2"/>
      <c r="DI48" s="402"/>
      <c r="DJ48" s="402"/>
      <c r="DK48" s="402"/>
      <c r="DL48" s="402"/>
      <c r="DM48" s="402"/>
      <c r="DN48" s="402"/>
      <c r="DO48" s="402"/>
      <c r="DP48" s="402"/>
      <c r="DQ48" s="402"/>
      <c r="DR48" s="402"/>
      <c r="DS48" s="402"/>
      <c r="DT48" s="402"/>
      <c r="DU48" s="402"/>
      <c r="DV48" s="402"/>
      <c r="DW48" s="402"/>
      <c r="DX48" s="402"/>
      <c r="DY48" s="402"/>
      <c r="DZ48" s="402"/>
      <c r="EA48" s="402"/>
      <c r="EB48" s="402"/>
      <c r="EC48" s="402"/>
      <c r="ED48" s="402"/>
      <c r="EE48" s="402"/>
      <c r="EF48" s="402"/>
      <c r="EG48" s="402"/>
      <c r="EH48" s="402"/>
      <c r="EI48" s="402"/>
      <c r="EJ48" s="402"/>
      <c r="EK48" s="576"/>
    </row>
    <row r="49" spans="1:141" s="119" customFormat="1" ht="13.5" thickBot="1" x14ac:dyDescent="0.25">
      <c r="A49" s="567" t="s">
        <v>42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77" t="s">
        <v>46</v>
      </c>
      <c r="AD49" s="578"/>
      <c r="AE49" s="578"/>
      <c r="AF49" s="578"/>
      <c r="AG49" s="578"/>
      <c r="AH49" s="403"/>
      <c r="AI49" s="403"/>
      <c r="AJ49" s="403"/>
      <c r="AK49" s="403"/>
      <c r="AL49" s="403"/>
      <c r="AM49" s="403"/>
      <c r="AN49" s="403"/>
      <c r="AO49" s="403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  <c r="DB49" s="403"/>
      <c r="DC49" s="403"/>
      <c r="DD49" s="403"/>
      <c r="DE49" s="403"/>
      <c r="DF49" s="403"/>
      <c r="DG49" s="403"/>
      <c r="DH49" s="403"/>
      <c r="DI49" s="403"/>
      <c r="DJ49" s="403"/>
      <c r="DK49" s="403"/>
      <c r="DL49" s="403"/>
      <c r="DM49" s="403"/>
      <c r="DN49" s="403"/>
      <c r="DO49" s="403"/>
      <c r="DP49" s="403"/>
      <c r="DQ49" s="403"/>
      <c r="DR49" s="403"/>
      <c r="DS49" s="403"/>
      <c r="DT49" s="403"/>
      <c r="DU49" s="403"/>
      <c r="DV49" s="403"/>
      <c r="DW49" s="403"/>
      <c r="DX49" s="403"/>
      <c r="DY49" s="403"/>
      <c r="DZ49" s="403"/>
      <c r="EA49" s="403"/>
      <c r="EB49" s="403"/>
      <c r="EC49" s="403"/>
      <c r="ED49" s="403"/>
      <c r="EE49" s="403"/>
      <c r="EF49" s="403"/>
      <c r="EG49" s="403"/>
      <c r="EH49" s="403"/>
      <c r="EI49" s="403"/>
      <c r="EJ49" s="403"/>
      <c r="EK49" s="575"/>
    </row>
    <row r="52" spans="1:141" s="119" customFormat="1" ht="12.75" x14ac:dyDescent="0.2">
      <c r="A52" s="113" t="s">
        <v>49</v>
      </c>
    </row>
    <row r="53" spans="1:141" s="119" customFormat="1" ht="12.75" x14ac:dyDescent="0.2">
      <c r="A53" s="113" t="s">
        <v>92</v>
      </c>
    </row>
    <row r="54" spans="1:141" s="119" customFormat="1" ht="12.75" x14ac:dyDescent="0.2">
      <c r="A54" s="113" t="s">
        <v>91</v>
      </c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Q54" s="552"/>
      <c r="CR54" s="552"/>
      <c r="CS54" s="552"/>
      <c r="CT54" s="552"/>
      <c r="CU54" s="552"/>
      <c r="CV54" s="552"/>
      <c r="CW54" s="552"/>
      <c r="CX54" s="552"/>
      <c r="CY54" s="552"/>
      <c r="CZ54" s="552"/>
      <c r="DA54" s="552"/>
      <c r="DB54" s="552"/>
      <c r="DC54" s="552"/>
      <c r="DD54" s="552"/>
      <c r="DE54" s="552"/>
      <c r="DF54" s="552"/>
      <c r="DG54" s="552"/>
      <c r="DH54" s="552"/>
      <c r="DI54" s="552"/>
      <c r="DJ54" s="552"/>
      <c r="DK54" s="552"/>
      <c r="DL54" s="552"/>
      <c r="DM54" s="552"/>
      <c r="DN54" s="552"/>
      <c r="DO54" s="552"/>
      <c r="DP54" s="552"/>
      <c r="DQ54" s="552"/>
      <c r="DR54" s="552"/>
      <c r="DS54" s="552"/>
      <c r="DT54" s="552"/>
      <c r="DU54" s="552"/>
      <c r="DV54" s="552"/>
      <c r="DW54" s="552"/>
      <c r="DX54" s="552"/>
    </row>
    <row r="55" spans="1:141" s="117" customFormat="1" ht="10.5" x14ac:dyDescent="0.2">
      <c r="W55" s="569" t="s">
        <v>50</v>
      </c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69"/>
      <c r="BB55" s="569"/>
      <c r="BC55" s="569"/>
      <c r="BD55" s="569"/>
      <c r="BG55" s="569" t="s">
        <v>51</v>
      </c>
      <c r="BH55" s="569"/>
      <c r="BI55" s="569"/>
      <c r="BJ55" s="569"/>
      <c r="BK55" s="569"/>
      <c r="BL55" s="569"/>
      <c r="BM55" s="569"/>
      <c r="BN55" s="569"/>
      <c r="BO55" s="569"/>
      <c r="BP55" s="569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  <c r="CG55" s="569"/>
      <c r="CH55" s="569"/>
      <c r="CI55" s="569"/>
      <c r="CJ55" s="569"/>
      <c r="CK55" s="569"/>
      <c r="CL55" s="569"/>
      <c r="CM55" s="569"/>
      <c r="CN55" s="569"/>
      <c r="CQ55" s="569" t="s">
        <v>52</v>
      </c>
      <c r="CR55" s="569"/>
      <c r="CS55" s="569"/>
      <c r="CT55" s="569"/>
      <c r="CU55" s="569"/>
      <c r="CV55" s="569"/>
      <c r="CW55" s="569"/>
      <c r="CX55" s="569"/>
      <c r="CY55" s="569"/>
      <c r="CZ55" s="569"/>
      <c r="DA55" s="569"/>
      <c r="DB55" s="569"/>
      <c r="DC55" s="569"/>
      <c r="DD55" s="569"/>
      <c r="DE55" s="569"/>
      <c r="DF55" s="569"/>
      <c r="DG55" s="569"/>
      <c r="DH55" s="569"/>
      <c r="DI55" s="569"/>
      <c r="DJ55" s="569"/>
      <c r="DK55" s="569"/>
      <c r="DL55" s="569"/>
      <c r="DM55" s="569"/>
      <c r="DN55" s="569"/>
      <c r="DO55" s="569"/>
      <c r="DP55" s="569"/>
      <c r="DQ55" s="569"/>
      <c r="DR55" s="569"/>
      <c r="DS55" s="569"/>
      <c r="DT55" s="569"/>
      <c r="DU55" s="569"/>
      <c r="DV55" s="569"/>
      <c r="DW55" s="569"/>
      <c r="DX55" s="569"/>
    </row>
    <row r="56" spans="1:141" s="117" customFormat="1" ht="3" customHeight="1" x14ac:dyDescent="0.2"/>
    <row r="57" spans="1:141" s="119" customFormat="1" ht="12.75" x14ac:dyDescent="0.2">
      <c r="A57" s="113" t="s">
        <v>53</v>
      </c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552"/>
      <c r="BX57" s="552"/>
      <c r="BY57" s="552"/>
      <c r="BZ57" s="552"/>
      <c r="CA57" s="552"/>
      <c r="CB57" s="552"/>
      <c r="CC57" s="552"/>
      <c r="CD57" s="552"/>
      <c r="CE57" s="552"/>
      <c r="CF57" s="552"/>
      <c r="CG57" s="552"/>
      <c r="CH57" s="552"/>
      <c r="CI57" s="552"/>
      <c r="CJ57" s="552"/>
      <c r="CK57" s="552"/>
      <c r="CL57" s="552"/>
      <c r="CM57" s="552"/>
      <c r="CN57" s="552"/>
      <c r="CQ57" s="551"/>
      <c r="CR57" s="551"/>
      <c r="CS57" s="551"/>
      <c r="CT57" s="551"/>
      <c r="CU57" s="551"/>
      <c r="CV57" s="551"/>
      <c r="CW57" s="551"/>
      <c r="CX57" s="551"/>
      <c r="CY57" s="551"/>
      <c r="CZ57" s="551"/>
      <c r="DA57" s="551"/>
      <c r="DB57" s="551"/>
      <c r="DC57" s="551"/>
      <c r="DD57" s="551"/>
      <c r="DE57" s="551"/>
      <c r="DF57" s="551"/>
      <c r="DG57" s="551"/>
      <c r="DH57" s="551"/>
      <c r="DI57" s="551"/>
      <c r="DJ57" s="551"/>
      <c r="DK57" s="551"/>
      <c r="DL57" s="551"/>
      <c r="DM57" s="551"/>
      <c r="DN57" s="551"/>
      <c r="DO57" s="551"/>
      <c r="DP57" s="551"/>
      <c r="DQ57" s="551"/>
      <c r="DR57" s="551"/>
      <c r="DS57" s="551"/>
      <c r="DT57" s="551"/>
      <c r="DU57" s="551"/>
      <c r="DV57" s="551"/>
      <c r="DW57" s="551"/>
      <c r="DX57" s="551"/>
    </row>
    <row r="58" spans="1:141" s="117" customFormat="1" ht="10.5" x14ac:dyDescent="0.2">
      <c r="W58" s="569" t="s">
        <v>50</v>
      </c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G58" s="569" t="s">
        <v>93</v>
      </c>
      <c r="BH58" s="569"/>
      <c r="BI58" s="569"/>
      <c r="BJ58" s="569"/>
      <c r="BK58" s="569"/>
      <c r="BL58" s="569"/>
      <c r="BM58" s="569"/>
      <c r="BN58" s="569"/>
      <c r="BO58" s="569"/>
      <c r="BP58" s="569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  <c r="CG58" s="569"/>
      <c r="CH58" s="569"/>
      <c r="CI58" s="569"/>
      <c r="CJ58" s="569"/>
      <c r="CK58" s="569"/>
      <c r="CL58" s="569"/>
      <c r="CM58" s="569"/>
      <c r="CN58" s="569"/>
      <c r="CQ58" s="569" t="s">
        <v>175</v>
      </c>
      <c r="CR58" s="569"/>
      <c r="CS58" s="569"/>
      <c r="CT58" s="569"/>
      <c r="CU58" s="569"/>
      <c r="CV58" s="569"/>
      <c r="CW58" s="569"/>
      <c r="CX58" s="569"/>
      <c r="CY58" s="569"/>
      <c r="CZ58" s="569"/>
      <c r="DA58" s="569"/>
      <c r="DB58" s="569"/>
      <c r="DC58" s="569"/>
      <c r="DD58" s="569"/>
      <c r="DE58" s="569"/>
      <c r="DF58" s="569"/>
      <c r="DG58" s="569"/>
      <c r="DH58" s="569"/>
      <c r="DI58" s="569"/>
      <c r="DJ58" s="569"/>
      <c r="DK58" s="569"/>
      <c r="DL58" s="569"/>
      <c r="DM58" s="569"/>
      <c r="DN58" s="569"/>
      <c r="DO58" s="569"/>
      <c r="DP58" s="569"/>
      <c r="DQ58" s="569"/>
      <c r="DR58" s="569"/>
      <c r="DS58" s="569"/>
      <c r="DT58" s="569"/>
      <c r="DU58" s="569"/>
      <c r="DV58" s="569"/>
      <c r="DW58" s="569"/>
      <c r="DX58" s="569"/>
    </row>
    <row r="59" spans="1:141" s="117" customFormat="1" ht="3" customHeight="1" x14ac:dyDescent="0.2"/>
    <row r="60" spans="1:141" s="119" customFormat="1" ht="12.75" x14ac:dyDescent="0.2">
      <c r="A60" s="118" t="s">
        <v>55</v>
      </c>
      <c r="B60" s="551"/>
      <c r="C60" s="551"/>
      <c r="D60" s="551"/>
      <c r="E60" s="113" t="s">
        <v>56</v>
      </c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729">
        <v>20</v>
      </c>
      <c r="S60" s="729"/>
      <c r="T60" s="729"/>
      <c r="U60" s="550"/>
      <c r="V60" s="550"/>
      <c r="W60" s="550"/>
      <c r="X60" s="113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450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</row>
    <row r="3" spans="1:141" s="97" customFormat="1" ht="13.5" thickBot="1" x14ac:dyDescent="0.25">
      <c r="DW3" s="347" t="s">
        <v>6</v>
      </c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</row>
    <row r="4" spans="1:141" s="97" customFormat="1" ht="12.75" x14ac:dyDescent="0.2">
      <c r="A4" s="96"/>
      <c r="BL4" s="94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96" t="s">
        <v>14</v>
      </c>
      <c r="DU4" s="94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97" customFormat="1" ht="12.75" x14ac:dyDescent="0.2">
      <c r="A5" s="96"/>
      <c r="DU5" s="94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97" customFormat="1" ht="12.75" x14ac:dyDescent="0.2">
      <c r="A6" s="96"/>
      <c r="DU6" s="94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97" customFormat="1" ht="12.75" x14ac:dyDescent="0.2">
      <c r="A7" s="96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94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97" customFormat="1" ht="12.75" x14ac:dyDescent="0.2">
      <c r="A8" s="96" t="s">
        <v>16</v>
      </c>
      <c r="DU8" s="94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97" customFormat="1" ht="12.75" x14ac:dyDescent="0.2">
      <c r="A9" s="96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94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97" customFormat="1" ht="12.75" x14ac:dyDescent="0.2">
      <c r="A10" s="96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94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97" customFormat="1" ht="13.5" thickBot="1" x14ac:dyDescent="0.25">
      <c r="A11" s="96" t="s">
        <v>19</v>
      </c>
      <c r="DU11" s="94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3" spans="1:141" s="14" customFormat="1" ht="15" x14ac:dyDescent="0.25">
      <c r="A13" s="215" t="s">
        <v>451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</row>
    <row r="14" spans="1:141" s="23" customFormat="1" ht="8.25" x14ac:dyDescent="0.15"/>
    <row r="15" spans="1:141" s="97" customFormat="1" ht="12.75" x14ac:dyDescent="0.2">
      <c r="A15" s="355" t="s">
        <v>99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216" t="s">
        <v>22</v>
      </c>
      <c r="AG15" s="355"/>
      <c r="AH15" s="355"/>
      <c r="AI15" s="355"/>
      <c r="AJ15" s="355"/>
      <c r="AK15" s="213"/>
      <c r="AL15" s="355" t="s">
        <v>641</v>
      </c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</row>
    <row r="16" spans="1:141" s="97" customFormat="1" ht="12.75" x14ac:dyDescent="0.2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230" t="s">
        <v>25</v>
      </c>
      <c r="AG16" s="353"/>
      <c r="AH16" s="353"/>
      <c r="AI16" s="353"/>
      <c r="AJ16" s="353"/>
      <c r="AK16" s="235"/>
      <c r="AL16" s="216" t="s">
        <v>32</v>
      </c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213"/>
      <c r="BL16" s="355" t="s">
        <v>139</v>
      </c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</row>
    <row r="17" spans="1:141" s="97" customFormat="1" ht="12.75" x14ac:dyDescent="0.2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230"/>
      <c r="AG17" s="353"/>
      <c r="AH17" s="353"/>
      <c r="AI17" s="353"/>
      <c r="AJ17" s="353"/>
      <c r="AK17" s="235"/>
      <c r="AL17" s="23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231"/>
      <c r="BL17" s="318" t="s">
        <v>642</v>
      </c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243"/>
      <c r="CL17" s="318" t="s">
        <v>643</v>
      </c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243"/>
      <c r="DL17" s="355" t="s">
        <v>644</v>
      </c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355"/>
      <c r="DX17" s="355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</row>
    <row r="18" spans="1:141" s="97" customFormat="1" ht="12.75" x14ac:dyDescent="0.2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234"/>
      <c r="AG18" s="354"/>
      <c r="AH18" s="354"/>
      <c r="AI18" s="354"/>
      <c r="AJ18" s="354"/>
      <c r="AK18" s="231"/>
      <c r="AL18" s="318" t="s">
        <v>646</v>
      </c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243"/>
      <c r="AY18" s="318" t="s">
        <v>645</v>
      </c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243"/>
      <c r="BL18" s="318" t="s">
        <v>646</v>
      </c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243"/>
      <c r="BY18" s="318" t="s">
        <v>645</v>
      </c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243"/>
      <c r="CL18" s="318" t="s">
        <v>646</v>
      </c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243"/>
      <c r="CY18" s="318" t="s">
        <v>645</v>
      </c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243"/>
      <c r="DL18" s="318" t="s">
        <v>646</v>
      </c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243"/>
      <c r="DY18" s="354" t="s">
        <v>645</v>
      </c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</row>
    <row r="19" spans="1:141" s="97" customFormat="1" ht="13.5" thickBot="1" x14ac:dyDescent="0.25">
      <c r="A19" s="243">
        <v>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14">
        <v>2</v>
      </c>
      <c r="AG19" s="214"/>
      <c r="AH19" s="214"/>
      <c r="AI19" s="214"/>
      <c r="AJ19" s="214"/>
      <c r="AK19" s="214"/>
      <c r="AL19" s="214">
        <v>3</v>
      </c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>
        <v>4</v>
      </c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>
        <v>5</v>
      </c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>
        <v>6</v>
      </c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>
        <v>7</v>
      </c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>
        <v>8</v>
      </c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>
        <v>9</v>
      </c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>
        <v>10</v>
      </c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6"/>
    </row>
    <row r="20" spans="1:141" s="97" customFormat="1" ht="15" customHeight="1" x14ac:dyDescent="0.2">
      <c r="A20" s="739" t="s">
        <v>647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40" t="s">
        <v>44</v>
      </c>
      <c r="AG20" s="741"/>
      <c r="AH20" s="741"/>
      <c r="AI20" s="741"/>
      <c r="AJ20" s="741"/>
      <c r="AK20" s="741"/>
      <c r="AL20" s="742">
        <v>59</v>
      </c>
      <c r="AM20" s="742"/>
      <c r="AN20" s="742"/>
      <c r="AO20" s="742"/>
      <c r="AP20" s="742"/>
      <c r="AQ20" s="742"/>
      <c r="AR20" s="742"/>
      <c r="AS20" s="742"/>
      <c r="AT20" s="742"/>
      <c r="AU20" s="742"/>
      <c r="AV20" s="742"/>
      <c r="AW20" s="742"/>
      <c r="AX20" s="742"/>
      <c r="AY20" s="742">
        <v>59</v>
      </c>
      <c r="AZ20" s="742"/>
      <c r="BA20" s="742"/>
      <c r="BB20" s="742"/>
      <c r="BC20" s="742"/>
      <c r="BD20" s="742"/>
      <c r="BE20" s="742"/>
      <c r="BF20" s="742"/>
      <c r="BG20" s="742"/>
      <c r="BH20" s="742"/>
      <c r="BI20" s="742"/>
      <c r="BJ20" s="742"/>
      <c r="BK20" s="742"/>
      <c r="BL20" s="742">
        <v>59</v>
      </c>
      <c r="BM20" s="742"/>
      <c r="BN20" s="742"/>
      <c r="BO20" s="742"/>
      <c r="BP20" s="742"/>
      <c r="BQ20" s="742"/>
      <c r="BR20" s="742"/>
      <c r="BS20" s="742"/>
      <c r="BT20" s="742"/>
      <c r="BU20" s="742"/>
      <c r="BV20" s="742"/>
      <c r="BW20" s="742"/>
      <c r="BX20" s="742"/>
      <c r="BY20" s="742">
        <v>59</v>
      </c>
      <c r="BZ20" s="742"/>
      <c r="CA20" s="742"/>
      <c r="CB20" s="742"/>
      <c r="CC20" s="742"/>
      <c r="CD20" s="742"/>
      <c r="CE20" s="742"/>
      <c r="CF20" s="742"/>
      <c r="CG20" s="742"/>
      <c r="CH20" s="742"/>
      <c r="CI20" s="742"/>
      <c r="CJ20" s="742"/>
      <c r="CK20" s="742"/>
      <c r="CL20" s="427">
        <v>0</v>
      </c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>
        <v>0</v>
      </c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>
        <v>0</v>
      </c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>
        <v>0</v>
      </c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9"/>
    </row>
    <row r="21" spans="1:141" s="97" customFormat="1" ht="12.75" x14ac:dyDescent="0.2">
      <c r="A21" s="304" t="s">
        <v>648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182" t="s">
        <v>287</v>
      </c>
      <c r="AG21" s="183"/>
      <c r="AH21" s="183"/>
      <c r="AI21" s="183"/>
      <c r="AJ21" s="183"/>
      <c r="AK21" s="183"/>
      <c r="AL21" s="709">
        <v>55</v>
      </c>
      <c r="AM21" s="709"/>
      <c r="AN21" s="709"/>
      <c r="AO21" s="709"/>
      <c r="AP21" s="709"/>
      <c r="AQ21" s="709"/>
      <c r="AR21" s="709"/>
      <c r="AS21" s="709"/>
      <c r="AT21" s="709"/>
      <c r="AU21" s="709"/>
      <c r="AV21" s="709"/>
      <c r="AW21" s="709"/>
      <c r="AX21" s="709"/>
      <c r="AY21" s="709">
        <v>55</v>
      </c>
      <c r="AZ21" s="709"/>
      <c r="BA21" s="709"/>
      <c r="BB21" s="709"/>
      <c r="BC21" s="709"/>
      <c r="BD21" s="709"/>
      <c r="BE21" s="709"/>
      <c r="BF21" s="709"/>
      <c r="BG21" s="709"/>
      <c r="BH21" s="709"/>
      <c r="BI21" s="709"/>
      <c r="BJ21" s="709"/>
      <c r="BK21" s="709"/>
      <c r="BL21" s="709">
        <v>55</v>
      </c>
      <c r="BM21" s="709"/>
      <c r="BN21" s="709"/>
      <c r="BO21" s="709"/>
      <c r="BP21" s="709"/>
      <c r="BQ21" s="709"/>
      <c r="BR21" s="709"/>
      <c r="BS21" s="709"/>
      <c r="BT21" s="709"/>
      <c r="BU21" s="709"/>
      <c r="BV21" s="709"/>
      <c r="BW21" s="709"/>
      <c r="BX21" s="709"/>
      <c r="BY21" s="709">
        <v>55</v>
      </c>
      <c r="BZ21" s="709"/>
      <c r="CA21" s="709"/>
      <c r="CB21" s="709"/>
      <c r="CC21" s="709"/>
      <c r="CD21" s="709"/>
      <c r="CE21" s="709"/>
      <c r="CF21" s="709"/>
      <c r="CG21" s="709"/>
      <c r="CH21" s="709"/>
      <c r="CI21" s="709"/>
      <c r="CJ21" s="709"/>
      <c r="CK21" s="709"/>
      <c r="CL21" s="338">
        <v>0</v>
      </c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>
        <v>0</v>
      </c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>
        <v>0</v>
      </c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>
        <v>0</v>
      </c>
      <c r="DZ21" s="338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424"/>
    </row>
    <row r="22" spans="1:141" s="97" customFormat="1" ht="12.75" x14ac:dyDescent="0.2">
      <c r="A22" s="222" t="s">
        <v>649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182"/>
      <c r="AG22" s="183"/>
      <c r="AH22" s="183"/>
      <c r="AI22" s="183"/>
      <c r="AJ22" s="183"/>
      <c r="AK22" s="183"/>
      <c r="AL22" s="709"/>
      <c r="AM22" s="709"/>
      <c r="AN22" s="709"/>
      <c r="AO22" s="709"/>
      <c r="AP22" s="709"/>
      <c r="AQ22" s="709"/>
      <c r="AR22" s="709"/>
      <c r="AS22" s="709"/>
      <c r="AT22" s="709"/>
      <c r="AU22" s="709"/>
      <c r="AV22" s="709"/>
      <c r="AW22" s="709"/>
      <c r="AX22" s="709"/>
      <c r="AY22" s="709"/>
      <c r="AZ22" s="709"/>
      <c r="BA22" s="709"/>
      <c r="BB22" s="709"/>
      <c r="BC22" s="709"/>
      <c r="BD22" s="709"/>
      <c r="BE22" s="709"/>
      <c r="BF22" s="709"/>
      <c r="BG22" s="709"/>
      <c r="BH22" s="709"/>
      <c r="BI22" s="709"/>
      <c r="BJ22" s="709"/>
      <c r="BK22" s="709"/>
      <c r="BL22" s="709"/>
      <c r="BM22" s="709"/>
      <c r="BN22" s="709"/>
      <c r="BO22" s="709"/>
      <c r="BP22" s="709"/>
      <c r="BQ22" s="709"/>
      <c r="BR22" s="709"/>
      <c r="BS22" s="709"/>
      <c r="BT22" s="709"/>
      <c r="BU22" s="709"/>
      <c r="BV22" s="709"/>
      <c r="BW22" s="709"/>
      <c r="BX22" s="709"/>
      <c r="BY22" s="709"/>
      <c r="BZ22" s="709"/>
      <c r="CA22" s="709"/>
      <c r="CB22" s="709"/>
      <c r="CC22" s="709"/>
      <c r="CD22" s="709"/>
      <c r="CE22" s="709"/>
      <c r="CF22" s="709"/>
      <c r="CG22" s="709"/>
      <c r="CH22" s="709"/>
      <c r="CI22" s="709"/>
      <c r="CJ22" s="709"/>
      <c r="CK22" s="709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424"/>
    </row>
    <row r="23" spans="1:141" s="97" customFormat="1" ht="12.75" customHeight="1" x14ac:dyDescent="0.2">
      <c r="A23" s="212" t="s">
        <v>650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182" t="s">
        <v>672</v>
      </c>
      <c r="AG23" s="183"/>
      <c r="AH23" s="183"/>
      <c r="AI23" s="183"/>
      <c r="AJ23" s="183"/>
      <c r="AK23" s="183"/>
      <c r="AL23" s="709">
        <v>21</v>
      </c>
      <c r="AM23" s="709"/>
      <c r="AN23" s="709"/>
      <c r="AO23" s="709"/>
      <c r="AP23" s="709"/>
      <c r="AQ23" s="709"/>
      <c r="AR23" s="709"/>
      <c r="AS23" s="709"/>
      <c r="AT23" s="709"/>
      <c r="AU23" s="709"/>
      <c r="AV23" s="709"/>
      <c r="AW23" s="709"/>
      <c r="AX23" s="709"/>
      <c r="AY23" s="709">
        <v>21</v>
      </c>
      <c r="AZ23" s="709"/>
      <c r="BA23" s="709"/>
      <c r="BB23" s="709"/>
      <c r="BC23" s="709"/>
      <c r="BD23" s="709"/>
      <c r="BE23" s="709"/>
      <c r="BF23" s="709"/>
      <c r="BG23" s="709"/>
      <c r="BH23" s="709"/>
      <c r="BI23" s="709"/>
      <c r="BJ23" s="709"/>
      <c r="BK23" s="709"/>
      <c r="BL23" s="709">
        <v>21</v>
      </c>
      <c r="BM23" s="709"/>
      <c r="BN23" s="709"/>
      <c r="BO23" s="709"/>
      <c r="BP23" s="709"/>
      <c r="BQ23" s="709"/>
      <c r="BR23" s="709"/>
      <c r="BS23" s="709"/>
      <c r="BT23" s="709"/>
      <c r="BU23" s="709"/>
      <c r="BV23" s="709"/>
      <c r="BW23" s="709"/>
      <c r="BX23" s="709"/>
      <c r="BY23" s="709">
        <v>21</v>
      </c>
      <c r="BZ23" s="709"/>
      <c r="CA23" s="709"/>
      <c r="CB23" s="709"/>
      <c r="CC23" s="709"/>
      <c r="CD23" s="709"/>
      <c r="CE23" s="709"/>
      <c r="CF23" s="709"/>
      <c r="CG23" s="709"/>
      <c r="CH23" s="709"/>
      <c r="CI23" s="709"/>
      <c r="CJ23" s="709"/>
      <c r="CK23" s="709"/>
      <c r="CL23" s="338">
        <v>0</v>
      </c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>
        <v>0</v>
      </c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>
        <v>0</v>
      </c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>
        <v>0</v>
      </c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424"/>
    </row>
    <row r="24" spans="1:141" s="97" customFormat="1" ht="12.75" x14ac:dyDescent="0.2">
      <c r="A24" s="277" t="s">
        <v>651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182"/>
      <c r="AG24" s="183"/>
      <c r="AH24" s="183"/>
      <c r="AI24" s="183"/>
      <c r="AJ24" s="183"/>
      <c r="AK24" s="183"/>
      <c r="AL24" s="709"/>
      <c r="AM24" s="709"/>
      <c r="AN24" s="709"/>
      <c r="AO24" s="709"/>
      <c r="AP24" s="709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09"/>
      <c r="BD24" s="709"/>
      <c r="BE24" s="709"/>
      <c r="BF24" s="709"/>
      <c r="BG24" s="709"/>
      <c r="BH24" s="709"/>
      <c r="BI24" s="709"/>
      <c r="BJ24" s="709"/>
      <c r="BK24" s="709"/>
      <c r="BL24" s="709"/>
      <c r="BM24" s="709"/>
      <c r="BN24" s="709"/>
      <c r="BO24" s="709"/>
      <c r="BP24" s="709"/>
      <c r="BQ24" s="709"/>
      <c r="BR24" s="709"/>
      <c r="BS24" s="709"/>
      <c r="BT24" s="709"/>
      <c r="BU24" s="709"/>
      <c r="BV24" s="709"/>
      <c r="BW24" s="709"/>
      <c r="BX24" s="709"/>
      <c r="BY24" s="709"/>
      <c r="BZ24" s="709"/>
      <c r="CA24" s="709"/>
      <c r="CB24" s="709"/>
      <c r="CC24" s="709"/>
      <c r="CD24" s="709"/>
      <c r="CE24" s="709"/>
      <c r="CF24" s="709"/>
      <c r="CG24" s="709"/>
      <c r="CH24" s="709"/>
      <c r="CI24" s="709"/>
      <c r="CJ24" s="709"/>
      <c r="CK24" s="709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424"/>
    </row>
    <row r="25" spans="1:141" s="97" customFormat="1" ht="12.75" x14ac:dyDescent="0.2">
      <c r="A25" s="271" t="s">
        <v>652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182"/>
      <c r="AG25" s="183"/>
      <c r="AH25" s="183"/>
      <c r="AI25" s="183"/>
      <c r="AJ25" s="183"/>
      <c r="AK25" s="183"/>
      <c r="AL25" s="709"/>
      <c r="AM25" s="709"/>
      <c r="AN25" s="709"/>
      <c r="AO25" s="709"/>
      <c r="AP25" s="709"/>
      <c r="AQ25" s="709"/>
      <c r="AR25" s="709"/>
      <c r="AS25" s="709"/>
      <c r="AT25" s="709"/>
      <c r="AU25" s="709"/>
      <c r="AV25" s="709"/>
      <c r="AW25" s="709"/>
      <c r="AX25" s="709"/>
      <c r="AY25" s="709"/>
      <c r="AZ25" s="709"/>
      <c r="BA25" s="709"/>
      <c r="BB25" s="709"/>
      <c r="BC25" s="709"/>
      <c r="BD25" s="709"/>
      <c r="BE25" s="709"/>
      <c r="BF25" s="709"/>
      <c r="BG25" s="709"/>
      <c r="BH25" s="709"/>
      <c r="BI25" s="709"/>
      <c r="BJ25" s="709"/>
      <c r="BK25" s="709"/>
      <c r="BL25" s="709"/>
      <c r="BM25" s="709"/>
      <c r="BN25" s="709"/>
      <c r="BO25" s="709"/>
      <c r="BP25" s="709"/>
      <c r="BQ25" s="709"/>
      <c r="BR25" s="709"/>
      <c r="BS25" s="709"/>
      <c r="BT25" s="709"/>
      <c r="BU25" s="709"/>
      <c r="BV25" s="709"/>
      <c r="BW25" s="709"/>
      <c r="BX25" s="709"/>
      <c r="BY25" s="709"/>
      <c r="BZ25" s="709"/>
      <c r="CA25" s="709"/>
      <c r="CB25" s="709"/>
      <c r="CC25" s="709"/>
      <c r="CD25" s="709"/>
      <c r="CE25" s="709"/>
      <c r="CF25" s="709"/>
      <c r="CG25" s="709"/>
      <c r="CH25" s="709"/>
      <c r="CI25" s="709"/>
      <c r="CJ25" s="709"/>
      <c r="CK25" s="709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424"/>
    </row>
    <row r="26" spans="1:141" s="97" customFormat="1" ht="12.75" x14ac:dyDescent="0.2">
      <c r="A26" s="212" t="s">
        <v>651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182" t="s">
        <v>798</v>
      </c>
      <c r="AG26" s="183"/>
      <c r="AH26" s="183"/>
      <c r="AI26" s="183"/>
      <c r="AJ26" s="183"/>
      <c r="AK26" s="183"/>
      <c r="AL26" s="709">
        <v>30</v>
      </c>
      <c r="AM26" s="709"/>
      <c r="AN26" s="709"/>
      <c r="AO26" s="709"/>
      <c r="AP26" s="709"/>
      <c r="AQ26" s="709"/>
      <c r="AR26" s="709"/>
      <c r="AS26" s="709"/>
      <c r="AT26" s="709"/>
      <c r="AU26" s="709"/>
      <c r="AV26" s="709"/>
      <c r="AW26" s="709"/>
      <c r="AX26" s="709"/>
      <c r="AY26" s="709">
        <v>30</v>
      </c>
      <c r="AZ26" s="709"/>
      <c r="BA26" s="709"/>
      <c r="BB26" s="709"/>
      <c r="BC26" s="709"/>
      <c r="BD26" s="709"/>
      <c r="BE26" s="709"/>
      <c r="BF26" s="709"/>
      <c r="BG26" s="709"/>
      <c r="BH26" s="709"/>
      <c r="BI26" s="709"/>
      <c r="BJ26" s="709"/>
      <c r="BK26" s="709"/>
      <c r="BL26" s="709">
        <v>30</v>
      </c>
      <c r="BM26" s="709"/>
      <c r="BN26" s="709"/>
      <c r="BO26" s="709"/>
      <c r="BP26" s="709"/>
      <c r="BQ26" s="709"/>
      <c r="BR26" s="709"/>
      <c r="BS26" s="709"/>
      <c r="BT26" s="709"/>
      <c r="BU26" s="709"/>
      <c r="BV26" s="709"/>
      <c r="BW26" s="709"/>
      <c r="BX26" s="709"/>
      <c r="BY26" s="709">
        <v>30</v>
      </c>
      <c r="BZ26" s="709"/>
      <c r="CA26" s="709"/>
      <c r="CB26" s="709"/>
      <c r="CC26" s="709"/>
      <c r="CD26" s="709"/>
      <c r="CE26" s="709"/>
      <c r="CF26" s="709"/>
      <c r="CG26" s="709"/>
      <c r="CH26" s="709"/>
      <c r="CI26" s="709"/>
      <c r="CJ26" s="709"/>
      <c r="CK26" s="709"/>
      <c r="CL26" s="338">
        <v>0</v>
      </c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>
        <v>0</v>
      </c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>
        <v>0</v>
      </c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>
        <v>0</v>
      </c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424"/>
    </row>
    <row r="27" spans="1:141" s="97" customFormat="1" ht="12.75" x14ac:dyDescent="0.2">
      <c r="A27" s="271" t="s">
        <v>653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182"/>
      <c r="AG27" s="183"/>
      <c r="AH27" s="183"/>
      <c r="AI27" s="183"/>
      <c r="AJ27" s="183"/>
      <c r="AK27" s="183"/>
      <c r="AL27" s="709"/>
      <c r="AM27" s="709"/>
      <c r="AN27" s="709"/>
      <c r="AO27" s="709"/>
      <c r="AP27" s="709"/>
      <c r="AQ27" s="709"/>
      <c r="AR27" s="709"/>
      <c r="AS27" s="709"/>
      <c r="AT27" s="709"/>
      <c r="AU27" s="709"/>
      <c r="AV27" s="709"/>
      <c r="AW27" s="709"/>
      <c r="AX27" s="709"/>
      <c r="AY27" s="709"/>
      <c r="AZ27" s="709"/>
      <c r="BA27" s="709"/>
      <c r="BB27" s="709"/>
      <c r="BC27" s="709"/>
      <c r="BD27" s="709"/>
      <c r="BE27" s="709"/>
      <c r="BF27" s="709"/>
      <c r="BG27" s="709"/>
      <c r="BH27" s="709"/>
      <c r="BI27" s="709"/>
      <c r="BJ27" s="709"/>
      <c r="BK27" s="709"/>
      <c r="BL27" s="709"/>
      <c r="BM27" s="709"/>
      <c r="BN27" s="709"/>
      <c r="BO27" s="709"/>
      <c r="BP27" s="709"/>
      <c r="BQ27" s="709"/>
      <c r="BR27" s="709"/>
      <c r="BS27" s="709"/>
      <c r="BT27" s="709"/>
      <c r="BU27" s="709"/>
      <c r="BV27" s="709"/>
      <c r="BW27" s="709"/>
      <c r="BX27" s="709"/>
      <c r="BY27" s="709"/>
      <c r="BZ27" s="709"/>
      <c r="CA27" s="709"/>
      <c r="CB27" s="709"/>
      <c r="CC27" s="709"/>
      <c r="CD27" s="709"/>
      <c r="CE27" s="709"/>
      <c r="CF27" s="709"/>
      <c r="CG27" s="709"/>
      <c r="CH27" s="709"/>
      <c r="CI27" s="709"/>
      <c r="CJ27" s="709"/>
      <c r="CK27" s="709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424"/>
    </row>
    <row r="28" spans="1:141" s="97" customFormat="1" ht="12.75" x14ac:dyDescent="0.2">
      <c r="A28" s="278" t="s">
        <v>654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182" t="s">
        <v>673</v>
      </c>
      <c r="AG28" s="183"/>
      <c r="AH28" s="183"/>
      <c r="AI28" s="183"/>
      <c r="AJ28" s="183"/>
      <c r="AK28" s="183"/>
      <c r="AL28" s="709">
        <v>0</v>
      </c>
      <c r="AM28" s="709"/>
      <c r="AN28" s="709"/>
      <c r="AO28" s="709"/>
      <c r="AP28" s="709"/>
      <c r="AQ28" s="709"/>
      <c r="AR28" s="709"/>
      <c r="AS28" s="709"/>
      <c r="AT28" s="709"/>
      <c r="AU28" s="709"/>
      <c r="AV28" s="709"/>
      <c r="AW28" s="709"/>
      <c r="AX28" s="709"/>
      <c r="AY28" s="709">
        <v>0</v>
      </c>
      <c r="AZ28" s="709"/>
      <c r="BA28" s="709"/>
      <c r="BB28" s="709"/>
      <c r="BC28" s="709"/>
      <c r="BD28" s="709"/>
      <c r="BE28" s="709"/>
      <c r="BF28" s="709"/>
      <c r="BG28" s="709"/>
      <c r="BH28" s="709"/>
      <c r="BI28" s="709"/>
      <c r="BJ28" s="709"/>
      <c r="BK28" s="709"/>
      <c r="BL28" s="709">
        <v>0</v>
      </c>
      <c r="BM28" s="709"/>
      <c r="BN28" s="709"/>
      <c r="BO28" s="709"/>
      <c r="BP28" s="709"/>
      <c r="BQ28" s="709"/>
      <c r="BR28" s="709"/>
      <c r="BS28" s="709"/>
      <c r="BT28" s="709"/>
      <c r="BU28" s="709"/>
      <c r="BV28" s="709"/>
      <c r="BW28" s="709"/>
      <c r="BX28" s="709"/>
      <c r="BY28" s="709">
        <v>0</v>
      </c>
      <c r="BZ28" s="709"/>
      <c r="CA28" s="709"/>
      <c r="CB28" s="709"/>
      <c r="CC28" s="709"/>
      <c r="CD28" s="709"/>
      <c r="CE28" s="709"/>
      <c r="CF28" s="709"/>
      <c r="CG28" s="709"/>
      <c r="CH28" s="709"/>
      <c r="CI28" s="709"/>
      <c r="CJ28" s="709"/>
      <c r="CK28" s="709"/>
      <c r="CL28" s="338">
        <v>0</v>
      </c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>
        <v>0</v>
      </c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>
        <v>0</v>
      </c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>
        <v>0</v>
      </c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424"/>
    </row>
    <row r="29" spans="1:141" s="97" customFormat="1" ht="12.75" x14ac:dyDescent="0.2">
      <c r="A29" s="278" t="s">
        <v>655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182"/>
      <c r="AG29" s="183"/>
      <c r="AH29" s="183"/>
      <c r="AI29" s="183"/>
      <c r="AJ29" s="183"/>
      <c r="AK29" s="183"/>
      <c r="AL29" s="709"/>
      <c r="AM29" s="709"/>
      <c r="AN29" s="709"/>
      <c r="AO29" s="709"/>
      <c r="AP29" s="709"/>
      <c r="AQ29" s="709"/>
      <c r="AR29" s="709"/>
      <c r="AS29" s="709"/>
      <c r="AT29" s="709"/>
      <c r="AU29" s="709"/>
      <c r="AV29" s="709"/>
      <c r="AW29" s="709"/>
      <c r="AX29" s="709"/>
      <c r="AY29" s="709"/>
      <c r="AZ29" s="709"/>
      <c r="BA29" s="709"/>
      <c r="BB29" s="709"/>
      <c r="BC29" s="709"/>
      <c r="BD29" s="709"/>
      <c r="BE29" s="709"/>
      <c r="BF29" s="709"/>
      <c r="BG29" s="709"/>
      <c r="BH29" s="709"/>
      <c r="BI29" s="709"/>
      <c r="BJ29" s="709"/>
      <c r="BK29" s="709"/>
      <c r="BL29" s="709"/>
      <c r="BM29" s="709"/>
      <c r="BN29" s="709"/>
      <c r="BO29" s="709"/>
      <c r="BP29" s="709"/>
      <c r="BQ29" s="709"/>
      <c r="BR29" s="709"/>
      <c r="BS29" s="709"/>
      <c r="BT29" s="709"/>
      <c r="BU29" s="709"/>
      <c r="BV29" s="709"/>
      <c r="BW29" s="709"/>
      <c r="BX29" s="709"/>
      <c r="BY29" s="709"/>
      <c r="BZ29" s="709"/>
      <c r="CA29" s="709"/>
      <c r="CB29" s="709"/>
      <c r="CC29" s="709"/>
      <c r="CD29" s="709"/>
      <c r="CE29" s="709"/>
      <c r="CF29" s="709"/>
      <c r="CG29" s="709"/>
      <c r="CH29" s="709"/>
      <c r="CI29" s="709"/>
      <c r="CJ29" s="709"/>
      <c r="CK29" s="709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424"/>
    </row>
    <row r="30" spans="1:141" s="97" customFormat="1" ht="12.75" x14ac:dyDescent="0.2">
      <c r="A30" s="271" t="s">
        <v>656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182"/>
      <c r="AG30" s="183"/>
      <c r="AH30" s="183"/>
      <c r="AI30" s="183"/>
      <c r="AJ30" s="183"/>
      <c r="AK30" s="183"/>
      <c r="AL30" s="709"/>
      <c r="AM30" s="709"/>
      <c r="AN30" s="709"/>
      <c r="AO30" s="709"/>
      <c r="AP30" s="709"/>
      <c r="AQ30" s="709"/>
      <c r="AR30" s="709"/>
      <c r="AS30" s="709"/>
      <c r="AT30" s="709"/>
      <c r="AU30" s="709"/>
      <c r="AV30" s="709"/>
      <c r="AW30" s="709"/>
      <c r="AX30" s="709"/>
      <c r="AY30" s="709"/>
      <c r="AZ30" s="709"/>
      <c r="BA30" s="709"/>
      <c r="BB30" s="709"/>
      <c r="BC30" s="709"/>
      <c r="BD30" s="709"/>
      <c r="BE30" s="709"/>
      <c r="BF30" s="709"/>
      <c r="BG30" s="709"/>
      <c r="BH30" s="709"/>
      <c r="BI30" s="709"/>
      <c r="BJ30" s="709"/>
      <c r="BK30" s="709"/>
      <c r="BL30" s="709"/>
      <c r="BM30" s="709"/>
      <c r="BN30" s="709"/>
      <c r="BO30" s="709"/>
      <c r="BP30" s="709"/>
      <c r="BQ30" s="709"/>
      <c r="BR30" s="709"/>
      <c r="BS30" s="709"/>
      <c r="BT30" s="709"/>
      <c r="BU30" s="709"/>
      <c r="BV30" s="709"/>
      <c r="BW30" s="709"/>
      <c r="BX30" s="709"/>
      <c r="BY30" s="709"/>
      <c r="BZ30" s="709"/>
      <c r="CA30" s="709"/>
      <c r="CB30" s="709"/>
      <c r="CC30" s="709"/>
      <c r="CD30" s="709"/>
      <c r="CE30" s="709"/>
      <c r="CF30" s="709"/>
      <c r="CG30" s="709"/>
      <c r="CH30" s="709"/>
      <c r="CI30" s="709"/>
      <c r="CJ30" s="709"/>
      <c r="CK30" s="709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424"/>
    </row>
    <row r="31" spans="1:141" s="97" customFormat="1" ht="12.75" x14ac:dyDescent="0.2">
      <c r="A31" s="212" t="s">
        <v>654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182" t="s">
        <v>674</v>
      </c>
      <c r="AG31" s="183"/>
      <c r="AH31" s="183"/>
      <c r="AI31" s="183"/>
      <c r="AJ31" s="183"/>
      <c r="AK31" s="183"/>
      <c r="AL31" s="709">
        <v>0</v>
      </c>
      <c r="AM31" s="709"/>
      <c r="AN31" s="709"/>
      <c r="AO31" s="709"/>
      <c r="AP31" s="709"/>
      <c r="AQ31" s="709"/>
      <c r="AR31" s="709"/>
      <c r="AS31" s="709"/>
      <c r="AT31" s="709"/>
      <c r="AU31" s="709"/>
      <c r="AV31" s="709"/>
      <c r="AW31" s="709"/>
      <c r="AX31" s="709"/>
      <c r="AY31" s="709">
        <v>0</v>
      </c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09"/>
      <c r="BL31" s="709">
        <v>0</v>
      </c>
      <c r="BM31" s="709"/>
      <c r="BN31" s="709"/>
      <c r="BO31" s="709"/>
      <c r="BP31" s="709"/>
      <c r="BQ31" s="709"/>
      <c r="BR31" s="709"/>
      <c r="BS31" s="709"/>
      <c r="BT31" s="709"/>
      <c r="BU31" s="709"/>
      <c r="BV31" s="709"/>
      <c r="BW31" s="709"/>
      <c r="BX31" s="709"/>
      <c r="BY31" s="709">
        <v>0</v>
      </c>
      <c r="BZ31" s="709"/>
      <c r="CA31" s="709"/>
      <c r="CB31" s="709"/>
      <c r="CC31" s="709"/>
      <c r="CD31" s="709"/>
      <c r="CE31" s="709"/>
      <c r="CF31" s="709"/>
      <c r="CG31" s="709"/>
      <c r="CH31" s="709"/>
      <c r="CI31" s="709"/>
      <c r="CJ31" s="709"/>
      <c r="CK31" s="709"/>
      <c r="CL31" s="338">
        <v>0</v>
      </c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>
        <v>0</v>
      </c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>
        <v>0</v>
      </c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>
        <v>0</v>
      </c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424"/>
    </row>
    <row r="32" spans="1:141" s="97" customFormat="1" ht="12.75" x14ac:dyDescent="0.2">
      <c r="A32" s="277" t="s">
        <v>655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182"/>
      <c r="AG32" s="183"/>
      <c r="AH32" s="183"/>
      <c r="AI32" s="183"/>
      <c r="AJ32" s="183"/>
      <c r="AK32" s="183"/>
      <c r="AL32" s="709"/>
      <c r="AM32" s="709"/>
      <c r="AN32" s="709"/>
      <c r="AO32" s="709"/>
      <c r="AP32" s="709"/>
      <c r="AQ32" s="709"/>
      <c r="AR32" s="709"/>
      <c r="AS32" s="709"/>
      <c r="AT32" s="709"/>
      <c r="AU32" s="709"/>
      <c r="AV32" s="709"/>
      <c r="AW32" s="709"/>
      <c r="AX32" s="709"/>
      <c r="AY32" s="709"/>
      <c r="AZ32" s="709"/>
      <c r="BA32" s="709"/>
      <c r="BB32" s="709"/>
      <c r="BC32" s="709"/>
      <c r="BD32" s="709"/>
      <c r="BE32" s="709"/>
      <c r="BF32" s="709"/>
      <c r="BG32" s="709"/>
      <c r="BH32" s="709"/>
      <c r="BI32" s="709"/>
      <c r="BJ32" s="709"/>
      <c r="BK32" s="709"/>
      <c r="BL32" s="709"/>
      <c r="BM32" s="709"/>
      <c r="BN32" s="709"/>
      <c r="BO32" s="709"/>
      <c r="BP32" s="709"/>
      <c r="BQ32" s="709"/>
      <c r="BR32" s="709"/>
      <c r="BS32" s="709"/>
      <c r="BT32" s="709"/>
      <c r="BU32" s="709"/>
      <c r="BV32" s="709"/>
      <c r="BW32" s="709"/>
      <c r="BX32" s="709"/>
      <c r="BY32" s="709"/>
      <c r="BZ32" s="709"/>
      <c r="CA32" s="709"/>
      <c r="CB32" s="709"/>
      <c r="CC32" s="709"/>
      <c r="CD32" s="709"/>
      <c r="CE32" s="709"/>
      <c r="CF32" s="709"/>
      <c r="CG32" s="709"/>
      <c r="CH32" s="709"/>
      <c r="CI32" s="709"/>
      <c r="CJ32" s="709"/>
      <c r="CK32" s="709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424"/>
    </row>
    <row r="33" spans="1:141" s="97" customFormat="1" ht="12.75" x14ac:dyDescent="0.2">
      <c r="A33" s="271" t="s">
        <v>657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182"/>
      <c r="AG33" s="183"/>
      <c r="AH33" s="183"/>
      <c r="AI33" s="183"/>
      <c r="AJ33" s="183"/>
      <c r="AK33" s="183"/>
      <c r="AL33" s="709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09"/>
      <c r="CJ33" s="709"/>
      <c r="CK33" s="709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424"/>
    </row>
    <row r="34" spans="1:141" s="97" customFormat="1" ht="12.75" x14ac:dyDescent="0.2">
      <c r="A34" s="212" t="s">
        <v>658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182" t="s">
        <v>675</v>
      </c>
      <c r="AG34" s="183"/>
      <c r="AH34" s="183"/>
      <c r="AI34" s="183"/>
      <c r="AJ34" s="183"/>
      <c r="AK34" s="183"/>
      <c r="AL34" s="709">
        <v>0</v>
      </c>
      <c r="AM34" s="709"/>
      <c r="AN34" s="709"/>
      <c r="AO34" s="709"/>
      <c r="AP34" s="709"/>
      <c r="AQ34" s="709"/>
      <c r="AR34" s="709"/>
      <c r="AS34" s="709"/>
      <c r="AT34" s="709"/>
      <c r="AU34" s="709"/>
      <c r="AV34" s="709"/>
      <c r="AW34" s="709"/>
      <c r="AX34" s="709"/>
      <c r="AY34" s="709">
        <v>0</v>
      </c>
      <c r="AZ34" s="709"/>
      <c r="BA34" s="709"/>
      <c r="BB34" s="709"/>
      <c r="BC34" s="709"/>
      <c r="BD34" s="709"/>
      <c r="BE34" s="709"/>
      <c r="BF34" s="709"/>
      <c r="BG34" s="709"/>
      <c r="BH34" s="709"/>
      <c r="BI34" s="709"/>
      <c r="BJ34" s="709"/>
      <c r="BK34" s="709"/>
      <c r="BL34" s="709">
        <v>0</v>
      </c>
      <c r="BM34" s="709"/>
      <c r="BN34" s="709"/>
      <c r="BO34" s="709"/>
      <c r="BP34" s="709"/>
      <c r="BQ34" s="709"/>
      <c r="BR34" s="709"/>
      <c r="BS34" s="709"/>
      <c r="BT34" s="709"/>
      <c r="BU34" s="709"/>
      <c r="BV34" s="709"/>
      <c r="BW34" s="709"/>
      <c r="BX34" s="709"/>
      <c r="BY34" s="709">
        <v>0</v>
      </c>
      <c r="BZ34" s="709"/>
      <c r="CA34" s="709"/>
      <c r="CB34" s="709"/>
      <c r="CC34" s="709"/>
      <c r="CD34" s="709"/>
      <c r="CE34" s="709"/>
      <c r="CF34" s="709"/>
      <c r="CG34" s="709"/>
      <c r="CH34" s="709"/>
      <c r="CI34" s="709"/>
      <c r="CJ34" s="709"/>
      <c r="CK34" s="709"/>
      <c r="CL34" s="338">
        <v>0</v>
      </c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>
        <v>0</v>
      </c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>
        <v>0</v>
      </c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>
        <v>0</v>
      </c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424"/>
    </row>
    <row r="35" spans="1:141" s="97" customFormat="1" ht="12.75" x14ac:dyDescent="0.2">
      <c r="A35" s="277" t="s">
        <v>655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182"/>
      <c r="AG35" s="183"/>
      <c r="AH35" s="183"/>
      <c r="AI35" s="183"/>
      <c r="AJ35" s="183"/>
      <c r="AK35" s="183"/>
      <c r="AL35" s="709"/>
      <c r="AM35" s="709"/>
      <c r="AN35" s="709"/>
      <c r="AO35" s="709"/>
      <c r="AP35" s="709"/>
      <c r="AQ35" s="709"/>
      <c r="AR35" s="709"/>
      <c r="AS35" s="709"/>
      <c r="AT35" s="709"/>
      <c r="AU35" s="709"/>
      <c r="AV35" s="709"/>
      <c r="AW35" s="709"/>
      <c r="AX35" s="709"/>
      <c r="AY35" s="709"/>
      <c r="AZ35" s="709"/>
      <c r="BA35" s="709"/>
      <c r="BB35" s="709"/>
      <c r="BC35" s="709"/>
      <c r="BD35" s="709"/>
      <c r="BE35" s="709"/>
      <c r="BF35" s="709"/>
      <c r="BG35" s="709"/>
      <c r="BH35" s="709"/>
      <c r="BI35" s="709"/>
      <c r="BJ35" s="709"/>
      <c r="BK35" s="709"/>
      <c r="BL35" s="709"/>
      <c r="BM35" s="709"/>
      <c r="BN35" s="709"/>
      <c r="BO35" s="709"/>
      <c r="BP35" s="709"/>
      <c r="BQ35" s="709"/>
      <c r="BR35" s="709"/>
      <c r="BS35" s="709"/>
      <c r="BT35" s="709"/>
      <c r="BU35" s="709"/>
      <c r="BV35" s="709"/>
      <c r="BW35" s="709"/>
      <c r="BX35" s="709"/>
      <c r="BY35" s="709"/>
      <c r="BZ35" s="709"/>
      <c r="CA35" s="709"/>
      <c r="CB35" s="709"/>
      <c r="CC35" s="709"/>
      <c r="CD35" s="709"/>
      <c r="CE35" s="709"/>
      <c r="CF35" s="709"/>
      <c r="CG35" s="709"/>
      <c r="CH35" s="709"/>
      <c r="CI35" s="709"/>
      <c r="CJ35" s="709"/>
      <c r="CK35" s="709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424"/>
    </row>
    <row r="36" spans="1:141" s="97" customFormat="1" ht="12.75" x14ac:dyDescent="0.2">
      <c r="A36" s="271" t="s">
        <v>656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182"/>
      <c r="AG36" s="183"/>
      <c r="AH36" s="183"/>
      <c r="AI36" s="183"/>
      <c r="AJ36" s="183"/>
      <c r="AK36" s="183"/>
      <c r="AL36" s="709"/>
      <c r="AM36" s="709"/>
      <c r="AN36" s="709"/>
      <c r="AO36" s="709"/>
      <c r="AP36" s="709"/>
      <c r="AQ36" s="709"/>
      <c r="AR36" s="709"/>
      <c r="AS36" s="709"/>
      <c r="AT36" s="709"/>
      <c r="AU36" s="709"/>
      <c r="AV36" s="709"/>
      <c r="AW36" s="709"/>
      <c r="AX36" s="709"/>
      <c r="AY36" s="709"/>
      <c r="AZ36" s="709"/>
      <c r="BA36" s="709"/>
      <c r="BB36" s="709"/>
      <c r="BC36" s="709"/>
      <c r="BD36" s="709"/>
      <c r="BE36" s="709"/>
      <c r="BF36" s="709"/>
      <c r="BG36" s="709"/>
      <c r="BH36" s="709"/>
      <c r="BI36" s="709"/>
      <c r="BJ36" s="709"/>
      <c r="BK36" s="709"/>
      <c r="BL36" s="709"/>
      <c r="BM36" s="709"/>
      <c r="BN36" s="709"/>
      <c r="BO36" s="709"/>
      <c r="BP36" s="709"/>
      <c r="BQ36" s="709"/>
      <c r="BR36" s="709"/>
      <c r="BS36" s="709"/>
      <c r="BT36" s="709"/>
      <c r="BU36" s="709"/>
      <c r="BV36" s="709"/>
      <c r="BW36" s="709"/>
      <c r="BX36" s="709"/>
      <c r="BY36" s="709"/>
      <c r="BZ36" s="709"/>
      <c r="CA36" s="709"/>
      <c r="CB36" s="709"/>
      <c r="CC36" s="709"/>
      <c r="CD36" s="709"/>
      <c r="CE36" s="709"/>
      <c r="CF36" s="709"/>
      <c r="CG36" s="709"/>
      <c r="CH36" s="709"/>
      <c r="CI36" s="709"/>
      <c r="CJ36" s="709"/>
      <c r="CK36" s="709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424"/>
    </row>
    <row r="37" spans="1:141" s="97" customFormat="1" ht="12.75" x14ac:dyDescent="0.2">
      <c r="A37" s="212" t="s">
        <v>658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182" t="s">
        <v>676</v>
      </c>
      <c r="AG37" s="183"/>
      <c r="AH37" s="183"/>
      <c r="AI37" s="183"/>
      <c r="AJ37" s="183"/>
      <c r="AK37" s="183"/>
      <c r="AL37" s="709">
        <v>2</v>
      </c>
      <c r="AM37" s="709"/>
      <c r="AN37" s="709"/>
      <c r="AO37" s="709"/>
      <c r="AP37" s="709"/>
      <c r="AQ37" s="709"/>
      <c r="AR37" s="709"/>
      <c r="AS37" s="709"/>
      <c r="AT37" s="709"/>
      <c r="AU37" s="709"/>
      <c r="AV37" s="709"/>
      <c r="AW37" s="709"/>
      <c r="AX37" s="709"/>
      <c r="AY37" s="709">
        <v>2</v>
      </c>
      <c r="AZ37" s="709"/>
      <c r="BA37" s="709"/>
      <c r="BB37" s="709"/>
      <c r="BC37" s="709"/>
      <c r="BD37" s="709"/>
      <c r="BE37" s="709"/>
      <c r="BF37" s="709"/>
      <c r="BG37" s="709"/>
      <c r="BH37" s="709"/>
      <c r="BI37" s="709"/>
      <c r="BJ37" s="709"/>
      <c r="BK37" s="709"/>
      <c r="BL37" s="709">
        <v>2</v>
      </c>
      <c r="BM37" s="709"/>
      <c r="BN37" s="709"/>
      <c r="BO37" s="709"/>
      <c r="BP37" s="709"/>
      <c r="BQ37" s="709"/>
      <c r="BR37" s="709"/>
      <c r="BS37" s="709"/>
      <c r="BT37" s="709"/>
      <c r="BU37" s="709"/>
      <c r="BV37" s="709"/>
      <c r="BW37" s="709"/>
      <c r="BX37" s="709"/>
      <c r="BY37" s="709">
        <v>2</v>
      </c>
      <c r="BZ37" s="709"/>
      <c r="CA37" s="709"/>
      <c r="CB37" s="709"/>
      <c r="CC37" s="709"/>
      <c r="CD37" s="709"/>
      <c r="CE37" s="709"/>
      <c r="CF37" s="709"/>
      <c r="CG37" s="709"/>
      <c r="CH37" s="709"/>
      <c r="CI37" s="709"/>
      <c r="CJ37" s="709"/>
      <c r="CK37" s="709"/>
      <c r="CL37" s="338">
        <v>0</v>
      </c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>
        <v>0</v>
      </c>
      <c r="CZ37" s="338"/>
      <c r="DA37" s="338"/>
      <c r="DB37" s="338"/>
      <c r="DC37" s="338"/>
      <c r="DD37" s="338"/>
      <c r="DE37" s="338"/>
      <c r="DF37" s="338"/>
      <c r="DG37" s="338"/>
      <c r="DH37" s="338"/>
      <c r="DI37" s="338"/>
      <c r="DJ37" s="338"/>
      <c r="DK37" s="338"/>
      <c r="DL37" s="338">
        <v>0</v>
      </c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>
        <v>0</v>
      </c>
      <c r="DZ37" s="338"/>
      <c r="EA37" s="338"/>
      <c r="EB37" s="338"/>
      <c r="EC37" s="338"/>
      <c r="ED37" s="338"/>
      <c r="EE37" s="338"/>
      <c r="EF37" s="338"/>
      <c r="EG37" s="338"/>
      <c r="EH37" s="338"/>
      <c r="EI37" s="338"/>
      <c r="EJ37" s="338"/>
      <c r="EK37" s="424"/>
    </row>
    <row r="38" spans="1:141" s="97" customFormat="1" ht="12.75" x14ac:dyDescent="0.2">
      <c r="A38" s="277" t="s">
        <v>655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182"/>
      <c r="AG38" s="183"/>
      <c r="AH38" s="183"/>
      <c r="AI38" s="183"/>
      <c r="AJ38" s="183"/>
      <c r="AK38" s="183"/>
      <c r="AL38" s="709"/>
      <c r="AM38" s="709"/>
      <c r="AN38" s="709"/>
      <c r="AO38" s="709"/>
      <c r="AP38" s="709"/>
      <c r="AQ38" s="709"/>
      <c r="AR38" s="709"/>
      <c r="AS38" s="709"/>
      <c r="AT38" s="709"/>
      <c r="AU38" s="709"/>
      <c r="AV38" s="709"/>
      <c r="AW38" s="709"/>
      <c r="AX38" s="709"/>
      <c r="AY38" s="709"/>
      <c r="AZ38" s="709"/>
      <c r="BA38" s="709"/>
      <c r="BB38" s="709"/>
      <c r="BC38" s="709"/>
      <c r="BD38" s="709"/>
      <c r="BE38" s="709"/>
      <c r="BF38" s="709"/>
      <c r="BG38" s="709"/>
      <c r="BH38" s="709"/>
      <c r="BI38" s="709"/>
      <c r="BJ38" s="709"/>
      <c r="BK38" s="709"/>
      <c r="BL38" s="709"/>
      <c r="BM38" s="709"/>
      <c r="BN38" s="709"/>
      <c r="BO38" s="709"/>
      <c r="BP38" s="709"/>
      <c r="BQ38" s="709"/>
      <c r="BR38" s="709"/>
      <c r="BS38" s="709"/>
      <c r="BT38" s="709"/>
      <c r="BU38" s="709"/>
      <c r="BV38" s="709"/>
      <c r="BW38" s="709"/>
      <c r="BX38" s="709"/>
      <c r="BY38" s="709"/>
      <c r="BZ38" s="709"/>
      <c r="CA38" s="709"/>
      <c r="CB38" s="709"/>
      <c r="CC38" s="709"/>
      <c r="CD38" s="709"/>
      <c r="CE38" s="709"/>
      <c r="CF38" s="709"/>
      <c r="CG38" s="709"/>
      <c r="CH38" s="709"/>
      <c r="CI38" s="709"/>
      <c r="CJ38" s="709"/>
      <c r="CK38" s="709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424"/>
    </row>
    <row r="39" spans="1:141" s="97" customFormat="1" ht="12.75" x14ac:dyDescent="0.2">
      <c r="A39" s="271" t="s">
        <v>657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182"/>
      <c r="AG39" s="183"/>
      <c r="AH39" s="183"/>
      <c r="AI39" s="183"/>
      <c r="AJ39" s="183"/>
      <c r="AK39" s="183"/>
      <c r="AL39" s="709"/>
      <c r="AM39" s="709"/>
      <c r="AN39" s="709"/>
      <c r="AO39" s="709"/>
      <c r="AP39" s="709"/>
      <c r="AQ39" s="709"/>
      <c r="AR39" s="709"/>
      <c r="AS39" s="709"/>
      <c r="AT39" s="709"/>
      <c r="AU39" s="709"/>
      <c r="AV39" s="709"/>
      <c r="AW39" s="709"/>
      <c r="AX39" s="709"/>
      <c r="AY39" s="709"/>
      <c r="AZ39" s="709"/>
      <c r="BA39" s="709"/>
      <c r="BB39" s="709"/>
      <c r="BC39" s="709"/>
      <c r="BD39" s="709"/>
      <c r="BE39" s="709"/>
      <c r="BF39" s="709"/>
      <c r="BG39" s="709"/>
      <c r="BH39" s="709"/>
      <c r="BI39" s="709"/>
      <c r="BJ39" s="709"/>
      <c r="BK39" s="709"/>
      <c r="BL39" s="709"/>
      <c r="BM39" s="709"/>
      <c r="BN39" s="709"/>
      <c r="BO39" s="709"/>
      <c r="BP39" s="709"/>
      <c r="BQ39" s="709"/>
      <c r="BR39" s="709"/>
      <c r="BS39" s="709"/>
      <c r="BT39" s="709"/>
      <c r="BU39" s="709"/>
      <c r="BV39" s="709"/>
      <c r="BW39" s="709"/>
      <c r="BX39" s="709"/>
      <c r="BY39" s="709"/>
      <c r="BZ39" s="709"/>
      <c r="CA39" s="709"/>
      <c r="CB39" s="709"/>
      <c r="CC39" s="709"/>
      <c r="CD39" s="709"/>
      <c r="CE39" s="709"/>
      <c r="CF39" s="709"/>
      <c r="CG39" s="709"/>
      <c r="CH39" s="709"/>
      <c r="CI39" s="709"/>
      <c r="CJ39" s="709"/>
      <c r="CK39" s="709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424"/>
    </row>
    <row r="40" spans="1:141" s="97" customFormat="1" ht="12.75" x14ac:dyDescent="0.2">
      <c r="A40" s="212" t="s">
        <v>738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182" t="s">
        <v>677</v>
      </c>
      <c r="AG40" s="183"/>
      <c r="AH40" s="183"/>
      <c r="AI40" s="183"/>
      <c r="AJ40" s="183"/>
      <c r="AK40" s="183"/>
      <c r="AL40" s="709">
        <v>1</v>
      </c>
      <c r="AM40" s="709"/>
      <c r="AN40" s="709"/>
      <c r="AO40" s="709"/>
      <c r="AP40" s="709"/>
      <c r="AQ40" s="709"/>
      <c r="AR40" s="709"/>
      <c r="AS40" s="709"/>
      <c r="AT40" s="709"/>
      <c r="AU40" s="709"/>
      <c r="AV40" s="709"/>
      <c r="AW40" s="709"/>
      <c r="AX40" s="709"/>
      <c r="AY40" s="709">
        <v>1</v>
      </c>
      <c r="AZ40" s="709"/>
      <c r="BA40" s="709"/>
      <c r="BB40" s="709"/>
      <c r="BC40" s="709"/>
      <c r="BD40" s="709"/>
      <c r="BE40" s="709"/>
      <c r="BF40" s="709"/>
      <c r="BG40" s="709"/>
      <c r="BH40" s="709"/>
      <c r="BI40" s="709"/>
      <c r="BJ40" s="709"/>
      <c r="BK40" s="709"/>
      <c r="BL40" s="709">
        <v>1</v>
      </c>
      <c r="BM40" s="709"/>
      <c r="BN40" s="709"/>
      <c r="BO40" s="709"/>
      <c r="BP40" s="709"/>
      <c r="BQ40" s="709"/>
      <c r="BR40" s="709"/>
      <c r="BS40" s="709"/>
      <c r="BT40" s="709"/>
      <c r="BU40" s="709"/>
      <c r="BV40" s="709"/>
      <c r="BW40" s="709"/>
      <c r="BX40" s="709"/>
      <c r="BY40" s="709">
        <v>1</v>
      </c>
      <c r="BZ40" s="709"/>
      <c r="CA40" s="709"/>
      <c r="CB40" s="709"/>
      <c r="CC40" s="709"/>
      <c r="CD40" s="709"/>
      <c r="CE40" s="709"/>
      <c r="CF40" s="709"/>
      <c r="CG40" s="709"/>
      <c r="CH40" s="709"/>
      <c r="CI40" s="709"/>
      <c r="CJ40" s="709"/>
      <c r="CK40" s="709"/>
      <c r="CL40" s="338">
        <v>0</v>
      </c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>
        <v>0</v>
      </c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>
        <v>0</v>
      </c>
      <c r="DM40" s="338"/>
      <c r="DN40" s="338"/>
      <c r="DO40" s="338"/>
      <c r="DP40" s="338"/>
      <c r="DQ40" s="338"/>
      <c r="DR40" s="338"/>
      <c r="DS40" s="338"/>
      <c r="DT40" s="338"/>
      <c r="DU40" s="338"/>
      <c r="DV40" s="338"/>
      <c r="DW40" s="338"/>
      <c r="DX40" s="338"/>
      <c r="DY40" s="338">
        <v>0</v>
      </c>
      <c r="DZ40" s="338"/>
      <c r="EA40" s="338"/>
      <c r="EB40" s="338"/>
      <c r="EC40" s="338"/>
      <c r="ED40" s="338"/>
      <c r="EE40" s="338"/>
      <c r="EF40" s="338"/>
      <c r="EG40" s="338"/>
      <c r="EH40" s="338"/>
      <c r="EI40" s="338"/>
      <c r="EJ40" s="338"/>
      <c r="EK40" s="424"/>
    </row>
    <row r="41" spans="1:141" s="97" customFormat="1" ht="12.75" x14ac:dyDescent="0.2">
      <c r="A41" s="271" t="s">
        <v>739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182"/>
      <c r="AG41" s="183"/>
      <c r="AH41" s="183"/>
      <c r="AI41" s="183"/>
      <c r="AJ41" s="183"/>
      <c r="AK41" s="183"/>
      <c r="AL41" s="709"/>
      <c r="AM41" s="709"/>
      <c r="AN41" s="709"/>
      <c r="AO41" s="709"/>
      <c r="AP41" s="709"/>
      <c r="AQ41" s="709"/>
      <c r="AR41" s="709"/>
      <c r="AS41" s="709"/>
      <c r="AT41" s="709"/>
      <c r="AU41" s="709"/>
      <c r="AV41" s="709"/>
      <c r="AW41" s="709"/>
      <c r="AX41" s="709"/>
      <c r="AY41" s="709"/>
      <c r="AZ41" s="709"/>
      <c r="BA41" s="709"/>
      <c r="BB41" s="709"/>
      <c r="BC41" s="709"/>
      <c r="BD41" s="709"/>
      <c r="BE41" s="709"/>
      <c r="BF41" s="709"/>
      <c r="BG41" s="709"/>
      <c r="BH41" s="709"/>
      <c r="BI41" s="709"/>
      <c r="BJ41" s="709"/>
      <c r="BK41" s="709"/>
      <c r="BL41" s="709"/>
      <c r="BM41" s="709"/>
      <c r="BN41" s="709"/>
      <c r="BO41" s="709"/>
      <c r="BP41" s="709"/>
      <c r="BQ41" s="709"/>
      <c r="BR41" s="709"/>
      <c r="BS41" s="709"/>
      <c r="BT41" s="709"/>
      <c r="BU41" s="709"/>
      <c r="BV41" s="709"/>
      <c r="BW41" s="709"/>
      <c r="BX41" s="709"/>
      <c r="BY41" s="709"/>
      <c r="BZ41" s="709"/>
      <c r="CA41" s="709"/>
      <c r="CB41" s="709"/>
      <c r="CC41" s="709"/>
      <c r="CD41" s="709"/>
      <c r="CE41" s="709"/>
      <c r="CF41" s="709"/>
      <c r="CG41" s="709"/>
      <c r="CH41" s="709"/>
      <c r="CI41" s="709"/>
      <c r="CJ41" s="709"/>
      <c r="CK41" s="709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424"/>
    </row>
    <row r="42" spans="1:141" s="97" customFormat="1" ht="15" customHeight="1" x14ac:dyDescent="0.2">
      <c r="A42" s="273" t="s">
        <v>660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182" t="s">
        <v>678</v>
      </c>
      <c r="AG42" s="183"/>
      <c r="AH42" s="183"/>
      <c r="AI42" s="183"/>
      <c r="AJ42" s="183"/>
      <c r="AK42" s="183"/>
      <c r="AL42" s="709">
        <v>1</v>
      </c>
      <c r="AM42" s="709"/>
      <c r="AN42" s="709"/>
      <c r="AO42" s="709"/>
      <c r="AP42" s="709"/>
      <c r="AQ42" s="709"/>
      <c r="AR42" s="709"/>
      <c r="AS42" s="709"/>
      <c r="AT42" s="709"/>
      <c r="AU42" s="709"/>
      <c r="AV42" s="709"/>
      <c r="AW42" s="709"/>
      <c r="AX42" s="709"/>
      <c r="AY42" s="709">
        <v>1</v>
      </c>
      <c r="AZ42" s="709"/>
      <c r="BA42" s="709"/>
      <c r="BB42" s="709"/>
      <c r="BC42" s="709"/>
      <c r="BD42" s="709"/>
      <c r="BE42" s="709"/>
      <c r="BF42" s="709"/>
      <c r="BG42" s="709"/>
      <c r="BH42" s="709"/>
      <c r="BI42" s="709"/>
      <c r="BJ42" s="709"/>
      <c r="BK42" s="709"/>
      <c r="BL42" s="709">
        <v>1</v>
      </c>
      <c r="BM42" s="709"/>
      <c r="BN42" s="709"/>
      <c r="BO42" s="709"/>
      <c r="BP42" s="709"/>
      <c r="BQ42" s="709"/>
      <c r="BR42" s="709"/>
      <c r="BS42" s="709"/>
      <c r="BT42" s="709"/>
      <c r="BU42" s="709"/>
      <c r="BV42" s="709"/>
      <c r="BW42" s="709"/>
      <c r="BX42" s="709"/>
      <c r="BY42" s="709">
        <v>1</v>
      </c>
      <c r="BZ42" s="709"/>
      <c r="CA42" s="709"/>
      <c r="CB42" s="709"/>
      <c r="CC42" s="709"/>
      <c r="CD42" s="709"/>
      <c r="CE42" s="709"/>
      <c r="CF42" s="709"/>
      <c r="CG42" s="709"/>
      <c r="CH42" s="709"/>
      <c r="CI42" s="709"/>
      <c r="CJ42" s="709"/>
      <c r="CK42" s="709"/>
      <c r="CL42" s="338">
        <v>0</v>
      </c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>
        <v>0</v>
      </c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>
        <v>0</v>
      </c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>
        <v>0</v>
      </c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424"/>
    </row>
    <row r="43" spans="1:141" s="97" customFormat="1" ht="15" customHeight="1" x14ac:dyDescent="0.2">
      <c r="A43" s="222" t="s">
        <v>661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182" t="s">
        <v>583</v>
      </c>
      <c r="AG43" s="183"/>
      <c r="AH43" s="183"/>
      <c r="AI43" s="183"/>
      <c r="AJ43" s="183"/>
      <c r="AK43" s="183"/>
      <c r="AL43" s="709">
        <v>2</v>
      </c>
      <c r="AM43" s="709"/>
      <c r="AN43" s="709"/>
      <c r="AO43" s="709"/>
      <c r="AP43" s="709"/>
      <c r="AQ43" s="709"/>
      <c r="AR43" s="709"/>
      <c r="AS43" s="709"/>
      <c r="AT43" s="709"/>
      <c r="AU43" s="709"/>
      <c r="AV43" s="709"/>
      <c r="AW43" s="709"/>
      <c r="AX43" s="709"/>
      <c r="AY43" s="709">
        <v>2</v>
      </c>
      <c r="AZ43" s="709"/>
      <c r="BA43" s="709"/>
      <c r="BB43" s="709"/>
      <c r="BC43" s="709"/>
      <c r="BD43" s="709"/>
      <c r="BE43" s="709"/>
      <c r="BF43" s="709"/>
      <c r="BG43" s="709"/>
      <c r="BH43" s="709"/>
      <c r="BI43" s="709"/>
      <c r="BJ43" s="709"/>
      <c r="BK43" s="709"/>
      <c r="BL43" s="709">
        <v>2</v>
      </c>
      <c r="BM43" s="709"/>
      <c r="BN43" s="709"/>
      <c r="BO43" s="709"/>
      <c r="BP43" s="709"/>
      <c r="BQ43" s="709"/>
      <c r="BR43" s="709"/>
      <c r="BS43" s="709"/>
      <c r="BT43" s="709"/>
      <c r="BU43" s="709"/>
      <c r="BV43" s="709"/>
      <c r="BW43" s="709"/>
      <c r="BX43" s="709"/>
      <c r="BY43" s="709">
        <v>2</v>
      </c>
      <c r="BZ43" s="709"/>
      <c r="CA43" s="709"/>
      <c r="CB43" s="709"/>
      <c r="CC43" s="709"/>
      <c r="CD43" s="709"/>
      <c r="CE43" s="709"/>
      <c r="CF43" s="709"/>
      <c r="CG43" s="709"/>
      <c r="CH43" s="709"/>
      <c r="CI43" s="709"/>
      <c r="CJ43" s="709"/>
      <c r="CK43" s="709"/>
      <c r="CL43" s="338">
        <v>0</v>
      </c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>
        <v>0</v>
      </c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>
        <v>0</v>
      </c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>
        <v>0</v>
      </c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424"/>
    </row>
    <row r="44" spans="1:141" s="97" customFormat="1" ht="15" customHeight="1" x14ac:dyDescent="0.2">
      <c r="A44" s="222" t="s">
        <v>662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182" t="s">
        <v>679</v>
      </c>
      <c r="AG44" s="183"/>
      <c r="AH44" s="183"/>
      <c r="AI44" s="183"/>
      <c r="AJ44" s="183"/>
      <c r="AK44" s="183"/>
      <c r="AL44" s="709">
        <v>1</v>
      </c>
      <c r="AM44" s="709"/>
      <c r="AN44" s="709"/>
      <c r="AO44" s="709"/>
      <c r="AP44" s="709"/>
      <c r="AQ44" s="709"/>
      <c r="AR44" s="709"/>
      <c r="AS44" s="709"/>
      <c r="AT44" s="709"/>
      <c r="AU44" s="709"/>
      <c r="AV44" s="709"/>
      <c r="AW44" s="709"/>
      <c r="AX44" s="709"/>
      <c r="AY44" s="709">
        <v>1</v>
      </c>
      <c r="AZ44" s="709"/>
      <c r="BA44" s="709"/>
      <c r="BB44" s="709"/>
      <c r="BC44" s="709"/>
      <c r="BD44" s="709"/>
      <c r="BE44" s="709"/>
      <c r="BF44" s="709"/>
      <c r="BG44" s="709"/>
      <c r="BH44" s="709"/>
      <c r="BI44" s="709"/>
      <c r="BJ44" s="709"/>
      <c r="BK44" s="709"/>
      <c r="BL44" s="709">
        <v>1</v>
      </c>
      <c r="BM44" s="709"/>
      <c r="BN44" s="709"/>
      <c r="BO44" s="709"/>
      <c r="BP44" s="709"/>
      <c r="BQ44" s="709"/>
      <c r="BR44" s="709"/>
      <c r="BS44" s="709"/>
      <c r="BT44" s="709"/>
      <c r="BU44" s="709"/>
      <c r="BV44" s="709"/>
      <c r="BW44" s="709"/>
      <c r="BX44" s="709"/>
      <c r="BY44" s="709">
        <v>1</v>
      </c>
      <c r="BZ44" s="709"/>
      <c r="CA44" s="709"/>
      <c r="CB44" s="709"/>
      <c r="CC44" s="709"/>
      <c r="CD44" s="709"/>
      <c r="CE44" s="709"/>
      <c r="CF44" s="709"/>
      <c r="CG44" s="709"/>
      <c r="CH44" s="709"/>
      <c r="CI44" s="709"/>
      <c r="CJ44" s="709"/>
      <c r="CK44" s="709"/>
      <c r="CL44" s="338">
        <v>0</v>
      </c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>
        <v>0</v>
      </c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>
        <v>0</v>
      </c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>
        <v>0</v>
      </c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424"/>
    </row>
    <row r="45" spans="1:141" s="97" customFormat="1" ht="12.75" x14ac:dyDescent="0.2">
      <c r="A45" s="304" t="s">
        <v>663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182" t="s">
        <v>680</v>
      </c>
      <c r="AG45" s="183"/>
      <c r="AH45" s="183"/>
      <c r="AI45" s="183"/>
      <c r="AJ45" s="183"/>
      <c r="AK45" s="183"/>
      <c r="AL45" s="736">
        <v>0</v>
      </c>
      <c r="AM45" s="736"/>
      <c r="AN45" s="736"/>
      <c r="AO45" s="736"/>
      <c r="AP45" s="736"/>
      <c r="AQ45" s="736"/>
      <c r="AR45" s="736"/>
      <c r="AS45" s="736"/>
      <c r="AT45" s="736"/>
      <c r="AU45" s="736"/>
      <c r="AV45" s="736"/>
      <c r="AW45" s="736"/>
      <c r="AX45" s="736"/>
      <c r="AY45" s="736">
        <v>0</v>
      </c>
      <c r="AZ45" s="736"/>
      <c r="BA45" s="736"/>
      <c r="BB45" s="736"/>
      <c r="BC45" s="736"/>
      <c r="BD45" s="736"/>
      <c r="BE45" s="736"/>
      <c r="BF45" s="736"/>
      <c r="BG45" s="736"/>
      <c r="BH45" s="736"/>
      <c r="BI45" s="736"/>
      <c r="BJ45" s="736"/>
      <c r="BK45" s="736"/>
      <c r="BL45" s="736">
        <v>0</v>
      </c>
      <c r="BM45" s="736"/>
      <c r="BN45" s="736"/>
      <c r="BO45" s="736"/>
      <c r="BP45" s="736"/>
      <c r="BQ45" s="736"/>
      <c r="BR45" s="736"/>
      <c r="BS45" s="736"/>
      <c r="BT45" s="736"/>
      <c r="BU45" s="736"/>
      <c r="BV45" s="736"/>
      <c r="BW45" s="736"/>
      <c r="BX45" s="736"/>
      <c r="BY45" s="736">
        <v>0</v>
      </c>
      <c r="BZ45" s="736"/>
      <c r="CA45" s="736"/>
      <c r="CB45" s="736"/>
      <c r="CC45" s="736"/>
      <c r="CD45" s="736"/>
      <c r="CE45" s="736"/>
      <c r="CF45" s="736"/>
      <c r="CG45" s="736"/>
      <c r="CH45" s="736"/>
      <c r="CI45" s="736"/>
      <c r="CJ45" s="736"/>
      <c r="CK45" s="736"/>
      <c r="CL45" s="737">
        <v>0</v>
      </c>
      <c r="CM45" s="737"/>
      <c r="CN45" s="737"/>
      <c r="CO45" s="737"/>
      <c r="CP45" s="737"/>
      <c r="CQ45" s="737"/>
      <c r="CR45" s="737"/>
      <c r="CS45" s="737"/>
      <c r="CT45" s="737"/>
      <c r="CU45" s="737"/>
      <c r="CV45" s="737"/>
      <c r="CW45" s="737"/>
      <c r="CX45" s="737"/>
      <c r="CY45" s="737">
        <v>0</v>
      </c>
      <c r="CZ45" s="737"/>
      <c r="DA45" s="737"/>
      <c r="DB45" s="737"/>
      <c r="DC45" s="737"/>
      <c r="DD45" s="737"/>
      <c r="DE45" s="737"/>
      <c r="DF45" s="737"/>
      <c r="DG45" s="737"/>
      <c r="DH45" s="737"/>
      <c r="DI45" s="737"/>
      <c r="DJ45" s="737"/>
      <c r="DK45" s="737"/>
      <c r="DL45" s="737">
        <v>0</v>
      </c>
      <c r="DM45" s="737"/>
      <c r="DN45" s="737"/>
      <c r="DO45" s="737"/>
      <c r="DP45" s="737"/>
      <c r="DQ45" s="737"/>
      <c r="DR45" s="737"/>
      <c r="DS45" s="737"/>
      <c r="DT45" s="737"/>
      <c r="DU45" s="737"/>
      <c r="DV45" s="737"/>
      <c r="DW45" s="737"/>
      <c r="DX45" s="737"/>
      <c r="DY45" s="737">
        <v>0</v>
      </c>
      <c r="DZ45" s="737"/>
      <c r="EA45" s="737"/>
      <c r="EB45" s="737"/>
      <c r="EC45" s="737"/>
      <c r="ED45" s="737"/>
      <c r="EE45" s="737"/>
      <c r="EF45" s="737"/>
      <c r="EG45" s="737"/>
      <c r="EH45" s="737"/>
      <c r="EI45" s="737"/>
      <c r="EJ45" s="737"/>
      <c r="EK45" s="738"/>
    </row>
    <row r="46" spans="1:141" s="97" customFormat="1" ht="12.75" x14ac:dyDescent="0.2">
      <c r="A46" s="321" t="s">
        <v>664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182"/>
      <c r="AG46" s="183"/>
      <c r="AH46" s="183"/>
      <c r="AI46" s="183"/>
      <c r="AJ46" s="183"/>
      <c r="AK46" s="183"/>
      <c r="AL46" s="736"/>
      <c r="AM46" s="736"/>
      <c r="AN46" s="736"/>
      <c r="AO46" s="736"/>
      <c r="AP46" s="736"/>
      <c r="AQ46" s="736"/>
      <c r="AR46" s="736"/>
      <c r="AS46" s="736"/>
      <c r="AT46" s="736"/>
      <c r="AU46" s="736"/>
      <c r="AV46" s="736"/>
      <c r="AW46" s="736"/>
      <c r="AX46" s="736"/>
      <c r="AY46" s="736"/>
      <c r="AZ46" s="736"/>
      <c r="BA46" s="736"/>
      <c r="BB46" s="736"/>
      <c r="BC46" s="736"/>
      <c r="BD46" s="736"/>
      <c r="BE46" s="736"/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36"/>
      <c r="BU46" s="736"/>
      <c r="BV46" s="736"/>
      <c r="BW46" s="736"/>
      <c r="BX46" s="736"/>
      <c r="BY46" s="736"/>
      <c r="BZ46" s="736"/>
      <c r="CA46" s="736"/>
      <c r="CB46" s="736"/>
      <c r="CC46" s="736"/>
      <c r="CD46" s="736"/>
      <c r="CE46" s="736"/>
      <c r="CF46" s="736"/>
      <c r="CG46" s="736"/>
      <c r="CH46" s="736"/>
      <c r="CI46" s="736"/>
      <c r="CJ46" s="736"/>
      <c r="CK46" s="736"/>
      <c r="CL46" s="737"/>
      <c r="CM46" s="737"/>
      <c r="CN46" s="737"/>
      <c r="CO46" s="737"/>
      <c r="CP46" s="737"/>
      <c r="CQ46" s="737"/>
      <c r="CR46" s="737"/>
      <c r="CS46" s="737"/>
      <c r="CT46" s="737"/>
      <c r="CU46" s="737"/>
      <c r="CV46" s="737"/>
      <c r="CW46" s="737"/>
      <c r="CX46" s="737"/>
      <c r="CY46" s="737"/>
      <c r="CZ46" s="737"/>
      <c r="DA46" s="737"/>
      <c r="DB46" s="737"/>
      <c r="DC46" s="737"/>
      <c r="DD46" s="737"/>
      <c r="DE46" s="737"/>
      <c r="DF46" s="737"/>
      <c r="DG46" s="737"/>
      <c r="DH46" s="737"/>
      <c r="DI46" s="737"/>
      <c r="DJ46" s="737"/>
      <c r="DK46" s="737"/>
      <c r="DL46" s="737"/>
      <c r="DM46" s="737"/>
      <c r="DN46" s="737"/>
      <c r="DO46" s="737"/>
      <c r="DP46" s="737"/>
      <c r="DQ46" s="737"/>
      <c r="DR46" s="737"/>
      <c r="DS46" s="737"/>
      <c r="DT46" s="737"/>
      <c r="DU46" s="737"/>
      <c r="DV46" s="737"/>
      <c r="DW46" s="737"/>
      <c r="DX46" s="737"/>
      <c r="DY46" s="737"/>
      <c r="DZ46" s="737"/>
      <c r="EA46" s="737"/>
      <c r="EB46" s="737"/>
      <c r="EC46" s="737"/>
      <c r="ED46" s="737"/>
      <c r="EE46" s="737"/>
      <c r="EF46" s="737"/>
      <c r="EG46" s="737"/>
      <c r="EH46" s="737"/>
      <c r="EI46" s="737"/>
      <c r="EJ46" s="737"/>
      <c r="EK46" s="738"/>
    </row>
    <row r="47" spans="1:141" s="97" customFormat="1" ht="12.75" x14ac:dyDescent="0.2">
      <c r="A47" s="321" t="s">
        <v>665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182"/>
      <c r="AG47" s="183"/>
      <c r="AH47" s="183"/>
      <c r="AI47" s="183"/>
      <c r="AJ47" s="183"/>
      <c r="AK47" s="183"/>
      <c r="AL47" s="736"/>
      <c r="AM47" s="736"/>
      <c r="AN47" s="736"/>
      <c r="AO47" s="736"/>
      <c r="AP47" s="736"/>
      <c r="AQ47" s="736"/>
      <c r="AR47" s="736"/>
      <c r="AS47" s="736"/>
      <c r="AT47" s="736"/>
      <c r="AU47" s="736"/>
      <c r="AV47" s="736"/>
      <c r="AW47" s="736"/>
      <c r="AX47" s="736"/>
      <c r="AY47" s="736"/>
      <c r="AZ47" s="736"/>
      <c r="BA47" s="736"/>
      <c r="BB47" s="736"/>
      <c r="BC47" s="736"/>
      <c r="BD47" s="736"/>
      <c r="BE47" s="736"/>
      <c r="BF47" s="736"/>
      <c r="BG47" s="736"/>
      <c r="BH47" s="736"/>
      <c r="BI47" s="736"/>
      <c r="BJ47" s="736"/>
      <c r="BK47" s="736"/>
      <c r="BL47" s="736"/>
      <c r="BM47" s="736"/>
      <c r="BN47" s="736"/>
      <c r="BO47" s="736"/>
      <c r="BP47" s="736"/>
      <c r="BQ47" s="736"/>
      <c r="BR47" s="736"/>
      <c r="BS47" s="736"/>
      <c r="BT47" s="736"/>
      <c r="BU47" s="736"/>
      <c r="BV47" s="736"/>
      <c r="BW47" s="736"/>
      <c r="BX47" s="736"/>
      <c r="BY47" s="736"/>
      <c r="BZ47" s="736"/>
      <c r="CA47" s="736"/>
      <c r="CB47" s="736"/>
      <c r="CC47" s="736"/>
      <c r="CD47" s="736"/>
      <c r="CE47" s="736"/>
      <c r="CF47" s="736"/>
      <c r="CG47" s="736"/>
      <c r="CH47" s="736"/>
      <c r="CI47" s="736"/>
      <c r="CJ47" s="736"/>
      <c r="CK47" s="736"/>
      <c r="CL47" s="737"/>
      <c r="CM47" s="737"/>
      <c r="CN47" s="737"/>
      <c r="CO47" s="737"/>
      <c r="CP47" s="737"/>
      <c r="CQ47" s="737"/>
      <c r="CR47" s="737"/>
      <c r="CS47" s="737"/>
      <c r="CT47" s="737"/>
      <c r="CU47" s="737"/>
      <c r="CV47" s="737"/>
      <c r="CW47" s="737"/>
      <c r="CX47" s="737"/>
      <c r="CY47" s="737"/>
      <c r="CZ47" s="737"/>
      <c r="DA47" s="737"/>
      <c r="DB47" s="737"/>
      <c r="DC47" s="737"/>
      <c r="DD47" s="737"/>
      <c r="DE47" s="737"/>
      <c r="DF47" s="737"/>
      <c r="DG47" s="737"/>
      <c r="DH47" s="737"/>
      <c r="DI47" s="737"/>
      <c r="DJ47" s="737"/>
      <c r="DK47" s="737"/>
      <c r="DL47" s="737"/>
      <c r="DM47" s="737"/>
      <c r="DN47" s="737"/>
      <c r="DO47" s="737"/>
      <c r="DP47" s="737"/>
      <c r="DQ47" s="737"/>
      <c r="DR47" s="737"/>
      <c r="DS47" s="737"/>
      <c r="DT47" s="737"/>
      <c r="DU47" s="737"/>
      <c r="DV47" s="737"/>
      <c r="DW47" s="737"/>
      <c r="DX47" s="737"/>
      <c r="DY47" s="737"/>
      <c r="DZ47" s="737"/>
      <c r="EA47" s="737"/>
      <c r="EB47" s="737"/>
      <c r="EC47" s="737"/>
      <c r="ED47" s="737"/>
      <c r="EE47" s="737"/>
      <c r="EF47" s="737"/>
      <c r="EG47" s="737"/>
      <c r="EH47" s="737"/>
      <c r="EI47" s="737"/>
      <c r="EJ47" s="737"/>
      <c r="EK47" s="738"/>
    </row>
    <row r="48" spans="1:141" s="97" customFormat="1" ht="12.75" x14ac:dyDescent="0.2">
      <c r="A48" s="222" t="s">
        <v>666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182"/>
      <c r="AG48" s="183"/>
      <c r="AH48" s="183"/>
      <c r="AI48" s="183"/>
      <c r="AJ48" s="183"/>
      <c r="AK48" s="183"/>
      <c r="AL48" s="736"/>
      <c r="AM48" s="736"/>
      <c r="AN48" s="736"/>
      <c r="AO48" s="736"/>
      <c r="AP48" s="736"/>
      <c r="AQ48" s="736"/>
      <c r="AR48" s="736"/>
      <c r="AS48" s="736"/>
      <c r="AT48" s="736"/>
      <c r="AU48" s="736"/>
      <c r="AV48" s="736"/>
      <c r="AW48" s="736"/>
      <c r="AX48" s="736"/>
      <c r="AY48" s="736"/>
      <c r="AZ48" s="736"/>
      <c r="BA48" s="736"/>
      <c r="BB48" s="736"/>
      <c r="BC48" s="736"/>
      <c r="BD48" s="736"/>
      <c r="BE48" s="736"/>
      <c r="BF48" s="736"/>
      <c r="BG48" s="736"/>
      <c r="BH48" s="736"/>
      <c r="BI48" s="736"/>
      <c r="BJ48" s="736"/>
      <c r="BK48" s="736"/>
      <c r="BL48" s="736"/>
      <c r="BM48" s="736"/>
      <c r="BN48" s="736"/>
      <c r="BO48" s="736"/>
      <c r="BP48" s="736"/>
      <c r="BQ48" s="736"/>
      <c r="BR48" s="736"/>
      <c r="BS48" s="736"/>
      <c r="BT48" s="736"/>
      <c r="BU48" s="736"/>
      <c r="BV48" s="736"/>
      <c r="BW48" s="736"/>
      <c r="BX48" s="736"/>
      <c r="BY48" s="736"/>
      <c r="BZ48" s="736"/>
      <c r="CA48" s="736"/>
      <c r="CB48" s="736"/>
      <c r="CC48" s="736"/>
      <c r="CD48" s="736"/>
      <c r="CE48" s="736"/>
      <c r="CF48" s="736"/>
      <c r="CG48" s="736"/>
      <c r="CH48" s="736"/>
      <c r="CI48" s="736"/>
      <c r="CJ48" s="736"/>
      <c r="CK48" s="736"/>
      <c r="CL48" s="737"/>
      <c r="CM48" s="737"/>
      <c r="CN48" s="737"/>
      <c r="CO48" s="737"/>
      <c r="CP48" s="737"/>
      <c r="CQ48" s="737"/>
      <c r="CR48" s="737"/>
      <c r="CS48" s="737"/>
      <c r="CT48" s="737"/>
      <c r="CU48" s="737"/>
      <c r="CV48" s="737"/>
      <c r="CW48" s="737"/>
      <c r="CX48" s="737"/>
      <c r="CY48" s="737"/>
      <c r="CZ48" s="737"/>
      <c r="DA48" s="737"/>
      <c r="DB48" s="737"/>
      <c r="DC48" s="737"/>
      <c r="DD48" s="737"/>
      <c r="DE48" s="737"/>
      <c r="DF48" s="737"/>
      <c r="DG48" s="737"/>
      <c r="DH48" s="737"/>
      <c r="DI48" s="737"/>
      <c r="DJ48" s="737"/>
      <c r="DK48" s="737"/>
      <c r="DL48" s="737"/>
      <c r="DM48" s="737"/>
      <c r="DN48" s="737"/>
      <c r="DO48" s="737"/>
      <c r="DP48" s="737"/>
      <c r="DQ48" s="737"/>
      <c r="DR48" s="737"/>
      <c r="DS48" s="737"/>
      <c r="DT48" s="737"/>
      <c r="DU48" s="737"/>
      <c r="DV48" s="737"/>
      <c r="DW48" s="737"/>
      <c r="DX48" s="737"/>
      <c r="DY48" s="737"/>
      <c r="DZ48" s="737"/>
      <c r="EA48" s="737"/>
      <c r="EB48" s="737"/>
      <c r="EC48" s="737"/>
      <c r="ED48" s="737"/>
      <c r="EE48" s="737"/>
      <c r="EF48" s="737"/>
      <c r="EG48" s="737"/>
      <c r="EH48" s="737"/>
      <c r="EI48" s="737"/>
      <c r="EJ48" s="737"/>
      <c r="EK48" s="738"/>
    </row>
    <row r="49" spans="1:141" s="97" customFormat="1" ht="15" customHeight="1" x14ac:dyDescent="0.2">
      <c r="A49" s="222" t="s">
        <v>667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182" t="s">
        <v>681</v>
      </c>
      <c r="AG49" s="183"/>
      <c r="AH49" s="183"/>
      <c r="AI49" s="183"/>
      <c r="AJ49" s="183"/>
      <c r="AK49" s="183"/>
      <c r="AL49" s="338">
        <v>0</v>
      </c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>
        <v>0</v>
      </c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>
        <v>0</v>
      </c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>
        <v>0</v>
      </c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>
        <v>0</v>
      </c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>
        <v>0</v>
      </c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>
        <v>0</v>
      </c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>
        <v>0</v>
      </c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424"/>
    </row>
    <row r="50" spans="1:141" s="97" customFormat="1" ht="15" customHeight="1" x14ac:dyDescent="0.2">
      <c r="A50" s="222" t="s">
        <v>782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182" t="s">
        <v>682</v>
      </c>
      <c r="AG50" s="183"/>
      <c r="AH50" s="183"/>
      <c r="AI50" s="183"/>
      <c r="AJ50" s="183"/>
      <c r="AK50" s="183"/>
      <c r="AL50" s="709">
        <v>1</v>
      </c>
      <c r="AM50" s="709"/>
      <c r="AN50" s="709"/>
      <c r="AO50" s="709"/>
      <c r="AP50" s="709"/>
      <c r="AQ50" s="709"/>
      <c r="AR50" s="709"/>
      <c r="AS50" s="709"/>
      <c r="AT50" s="709"/>
      <c r="AU50" s="709"/>
      <c r="AV50" s="709"/>
      <c r="AW50" s="709"/>
      <c r="AX50" s="709"/>
      <c r="AY50" s="709">
        <v>1</v>
      </c>
      <c r="AZ50" s="709"/>
      <c r="BA50" s="709"/>
      <c r="BB50" s="709"/>
      <c r="BC50" s="709"/>
      <c r="BD50" s="709"/>
      <c r="BE50" s="709"/>
      <c r="BF50" s="709"/>
      <c r="BG50" s="709"/>
      <c r="BH50" s="709"/>
      <c r="BI50" s="709"/>
      <c r="BJ50" s="709"/>
      <c r="BK50" s="709"/>
      <c r="BL50" s="709">
        <v>1</v>
      </c>
      <c r="BM50" s="709"/>
      <c r="BN50" s="709"/>
      <c r="BO50" s="709"/>
      <c r="BP50" s="709"/>
      <c r="BQ50" s="709"/>
      <c r="BR50" s="709"/>
      <c r="BS50" s="709"/>
      <c r="BT50" s="709"/>
      <c r="BU50" s="709"/>
      <c r="BV50" s="709"/>
      <c r="BW50" s="709"/>
      <c r="BX50" s="709"/>
      <c r="BY50" s="709">
        <v>1</v>
      </c>
      <c r="BZ50" s="709"/>
      <c r="CA50" s="709"/>
      <c r="CB50" s="709"/>
      <c r="CC50" s="709"/>
      <c r="CD50" s="709"/>
      <c r="CE50" s="709"/>
      <c r="CF50" s="709"/>
      <c r="CG50" s="709"/>
      <c r="CH50" s="709"/>
      <c r="CI50" s="709"/>
      <c r="CJ50" s="709"/>
      <c r="CK50" s="709"/>
      <c r="CL50" s="338">
        <v>0</v>
      </c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>
        <v>0</v>
      </c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>
        <v>0</v>
      </c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>
        <v>0</v>
      </c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424"/>
    </row>
    <row r="51" spans="1:141" s="97" customFormat="1" ht="15" customHeight="1" x14ac:dyDescent="0.2">
      <c r="A51" s="222" t="s">
        <v>668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182" t="s">
        <v>683</v>
      </c>
      <c r="AG51" s="183"/>
      <c r="AH51" s="183"/>
      <c r="AI51" s="183"/>
      <c r="AJ51" s="183"/>
      <c r="AK51" s="183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40"/>
    </row>
    <row r="52" spans="1:141" s="97" customFormat="1" ht="12.75" x14ac:dyDescent="0.2">
      <c r="A52" s="266" t="s">
        <v>669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182" t="s">
        <v>684</v>
      </c>
      <c r="AG52" s="183"/>
      <c r="AH52" s="183"/>
      <c r="AI52" s="183"/>
      <c r="AJ52" s="183"/>
      <c r="AK52" s="183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40"/>
    </row>
    <row r="53" spans="1:141" s="97" customFormat="1" ht="12.75" x14ac:dyDescent="0.2">
      <c r="A53" s="222" t="s">
        <v>670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182"/>
      <c r="AG53" s="183"/>
      <c r="AH53" s="183"/>
      <c r="AI53" s="183"/>
      <c r="AJ53" s="183"/>
      <c r="AK53" s="183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40"/>
    </row>
    <row r="54" spans="1:141" s="97" customFormat="1" ht="15" customHeight="1" x14ac:dyDescent="0.2">
      <c r="A54" s="310" t="s">
        <v>671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444"/>
      <c r="AF54" s="182" t="s">
        <v>685</v>
      </c>
      <c r="AG54" s="183"/>
      <c r="AH54" s="183"/>
      <c r="AI54" s="183"/>
      <c r="AJ54" s="183"/>
      <c r="AK54" s="183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39"/>
      <c r="EJ54" s="339"/>
      <c r="EK54" s="340"/>
    </row>
    <row r="55" spans="1:141" s="97" customFormat="1" ht="15" customHeight="1" x14ac:dyDescent="0.2">
      <c r="A55" s="732" t="s">
        <v>686</v>
      </c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5"/>
      <c r="AF55" s="733">
        <v>2000</v>
      </c>
      <c r="AG55" s="734"/>
      <c r="AH55" s="734"/>
      <c r="AI55" s="734"/>
      <c r="AJ55" s="734"/>
      <c r="AK55" s="734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40"/>
    </row>
    <row r="56" spans="1:141" s="97" customFormat="1" ht="15" customHeight="1" x14ac:dyDescent="0.2">
      <c r="A56" s="310" t="s">
        <v>687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423">
        <v>2100</v>
      </c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8"/>
      <c r="CC56" s="338"/>
      <c r="CD56" s="338"/>
      <c r="CE56" s="338"/>
      <c r="CF56" s="338"/>
      <c r="CG56" s="338"/>
      <c r="CH56" s="338"/>
      <c r="CI56" s="338"/>
      <c r="CJ56" s="338"/>
      <c r="CK56" s="338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40"/>
    </row>
    <row r="57" spans="1:141" s="97" customFormat="1" ht="12.75" customHeight="1" x14ac:dyDescent="0.2">
      <c r="A57" s="212" t="s">
        <v>650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423">
        <v>2101</v>
      </c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40"/>
    </row>
    <row r="58" spans="1:141" s="97" customFormat="1" ht="12.75" x14ac:dyDescent="0.2">
      <c r="A58" s="271" t="s">
        <v>688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423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40"/>
    </row>
    <row r="59" spans="1:141" s="97" customFormat="1" ht="15" customHeight="1" x14ac:dyDescent="0.2">
      <c r="A59" s="271" t="s">
        <v>689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423">
        <v>2102</v>
      </c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39"/>
      <c r="DA59" s="339"/>
      <c r="DB59" s="339"/>
      <c r="DC59" s="339"/>
      <c r="DD59" s="339"/>
      <c r="DE59" s="339"/>
      <c r="DF59" s="339"/>
      <c r="DG59" s="339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39"/>
      <c r="EG59" s="339"/>
      <c r="EH59" s="339"/>
      <c r="EI59" s="339"/>
      <c r="EJ59" s="339"/>
      <c r="EK59" s="340"/>
    </row>
    <row r="60" spans="1:141" s="97" customFormat="1" ht="15" customHeight="1" x14ac:dyDescent="0.2">
      <c r="A60" s="271" t="s">
        <v>690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423">
        <v>2103</v>
      </c>
      <c r="AG60" s="338"/>
      <c r="AH60" s="338"/>
      <c r="AI60" s="338"/>
      <c r="AJ60" s="338"/>
      <c r="AK60" s="338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40"/>
    </row>
    <row r="61" spans="1:141" s="97" customFormat="1" ht="15" customHeight="1" x14ac:dyDescent="0.2">
      <c r="A61" s="271" t="s">
        <v>691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423">
        <v>2104</v>
      </c>
      <c r="AG61" s="338"/>
      <c r="AH61" s="338"/>
      <c r="AI61" s="338"/>
      <c r="AJ61" s="338"/>
      <c r="AK61" s="338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39"/>
      <c r="EJ61" s="339"/>
      <c r="EK61" s="340"/>
    </row>
    <row r="62" spans="1:141" s="97" customFormat="1" ht="15" customHeight="1" x14ac:dyDescent="0.2">
      <c r="A62" s="271" t="s">
        <v>692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423">
        <v>2105</v>
      </c>
      <c r="AG62" s="338"/>
      <c r="AH62" s="338"/>
      <c r="AI62" s="338"/>
      <c r="AJ62" s="338"/>
      <c r="AK62" s="338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339"/>
      <c r="DS62" s="339"/>
      <c r="DT62" s="339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39"/>
      <c r="EG62" s="339"/>
      <c r="EH62" s="339"/>
      <c r="EI62" s="339"/>
      <c r="EJ62" s="339"/>
      <c r="EK62" s="340"/>
    </row>
    <row r="63" spans="1:141" s="97" customFormat="1" ht="15" customHeight="1" x14ac:dyDescent="0.2">
      <c r="A63" s="222" t="s">
        <v>693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423">
        <v>2200</v>
      </c>
      <c r="AG63" s="338"/>
      <c r="AH63" s="338"/>
      <c r="AI63" s="338"/>
      <c r="AJ63" s="338"/>
      <c r="AK63" s="338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39"/>
      <c r="EJ63" s="339"/>
      <c r="EK63" s="340"/>
    </row>
    <row r="64" spans="1:141" s="97" customFormat="1" ht="12.75" customHeight="1" x14ac:dyDescent="0.2">
      <c r="A64" s="212" t="s">
        <v>650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423">
        <v>2201</v>
      </c>
      <c r="AG64" s="338"/>
      <c r="AH64" s="338"/>
      <c r="AI64" s="338"/>
      <c r="AJ64" s="338"/>
      <c r="AK64" s="338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39"/>
      <c r="DQ64" s="339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39"/>
      <c r="EG64" s="339"/>
      <c r="EH64" s="339"/>
      <c r="EI64" s="339"/>
      <c r="EJ64" s="339"/>
      <c r="EK64" s="340"/>
    </row>
    <row r="65" spans="1:141" s="97" customFormat="1" ht="12.75" x14ac:dyDescent="0.2">
      <c r="A65" s="271" t="s">
        <v>694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423"/>
      <c r="AG65" s="338"/>
      <c r="AH65" s="338"/>
      <c r="AI65" s="338"/>
      <c r="AJ65" s="338"/>
      <c r="AK65" s="338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39"/>
      <c r="EG65" s="339"/>
      <c r="EH65" s="339"/>
      <c r="EI65" s="339"/>
      <c r="EJ65" s="339"/>
      <c r="EK65" s="340"/>
    </row>
    <row r="66" spans="1:141" s="97" customFormat="1" ht="15" customHeight="1" x14ac:dyDescent="0.2">
      <c r="A66" s="271" t="s">
        <v>695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423">
        <v>2202</v>
      </c>
      <c r="AG66" s="338"/>
      <c r="AH66" s="338"/>
      <c r="AI66" s="338"/>
      <c r="AJ66" s="338"/>
      <c r="AK66" s="338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40"/>
    </row>
    <row r="67" spans="1:141" s="97" customFormat="1" ht="15" customHeight="1" x14ac:dyDescent="0.2">
      <c r="A67" s="271" t="s">
        <v>696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423">
        <v>2203</v>
      </c>
      <c r="AG67" s="338"/>
      <c r="AH67" s="338"/>
      <c r="AI67" s="338"/>
      <c r="AJ67" s="338"/>
      <c r="AK67" s="338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  <c r="DK67" s="339"/>
      <c r="DL67" s="339"/>
      <c r="DM67" s="339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39"/>
      <c r="EJ67" s="339"/>
      <c r="EK67" s="340"/>
    </row>
    <row r="68" spans="1:141" s="97" customFormat="1" ht="15" customHeight="1" x14ac:dyDescent="0.2">
      <c r="A68" s="271" t="s">
        <v>697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423">
        <v>2204</v>
      </c>
      <c r="AG68" s="338"/>
      <c r="AH68" s="338"/>
      <c r="AI68" s="338"/>
      <c r="AJ68" s="338"/>
      <c r="AK68" s="338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339"/>
      <c r="DC68" s="339"/>
      <c r="DD68" s="339"/>
      <c r="DE68" s="339"/>
      <c r="DF68" s="339"/>
      <c r="DG68" s="339"/>
      <c r="DH68" s="339"/>
      <c r="DI68" s="339"/>
      <c r="DJ68" s="339"/>
      <c r="DK68" s="339"/>
      <c r="DL68" s="339"/>
      <c r="DM68" s="339"/>
      <c r="DN68" s="339"/>
      <c r="DO68" s="339"/>
      <c r="DP68" s="339"/>
      <c r="DQ68" s="339"/>
      <c r="DR68" s="339"/>
      <c r="DS68" s="339"/>
      <c r="DT68" s="339"/>
      <c r="DU68" s="339"/>
      <c r="DV68" s="339"/>
      <c r="DW68" s="339"/>
      <c r="DX68" s="339"/>
      <c r="DY68" s="339"/>
      <c r="DZ68" s="339"/>
      <c r="EA68" s="339"/>
      <c r="EB68" s="339"/>
      <c r="EC68" s="339"/>
      <c r="ED68" s="339"/>
      <c r="EE68" s="339"/>
      <c r="EF68" s="339"/>
      <c r="EG68" s="339"/>
      <c r="EH68" s="339"/>
      <c r="EI68" s="339"/>
      <c r="EJ68" s="339"/>
      <c r="EK68" s="340"/>
    </row>
    <row r="69" spans="1:141" s="97" customFormat="1" ht="15" customHeight="1" x14ac:dyDescent="0.2">
      <c r="A69" s="271" t="s">
        <v>698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423">
        <v>2205</v>
      </c>
      <c r="AG69" s="338"/>
      <c r="AH69" s="338"/>
      <c r="AI69" s="338"/>
      <c r="AJ69" s="338"/>
      <c r="AK69" s="338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  <c r="BW69" s="339"/>
      <c r="BX69" s="339"/>
      <c r="BY69" s="339"/>
      <c r="BZ69" s="339"/>
      <c r="CA69" s="339"/>
      <c r="CB69" s="339"/>
      <c r="CC69" s="339"/>
      <c r="CD69" s="339"/>
      <c r="CE69" s="339"/>
      <c r="CF69" s="339"/>
      <c r="CG69" s="339"/>
      <c r="CH69" s="339"/>
      <c r="CI69" s="339"/>
      <c r="CJ69" s="339"/>
      <c r="CK69" s="339"/>
      <c r="CL69" s="339"/>
      <c r="CM69" s="339"/>
      <c r="CN69" s="339"/>
      <c r="CO69" s="339"/>
      <c r="CP69" s="339"/>
      <c r="CQ69" s="339"/>
      <c r="CR69" s="339"/>
      <c r="CS69" s="339"/>
      <c r="CT69" s="339"/>
      <c r="CU69" s="339"/>
      <c r="CV69" s="339"/>
      <c r="CW69" s="339"/>
      <c r="CX69" s="339"/>
      <c r="CY69" s="339"/>
      <c r="CZ69" s="339"/>
      <c r="DA69" s="339"/>
      <c r="DB69" s="339"/>
      <c r="DC69" s="339"/>
      <c r="DD69" s="339"/>
      <c r="DE69" s="339"/>
      <c r="DF69" s="339"/>
      <c r="DG69" s="339"/>
      <c r="DH69" s="339"/>
      <c r="DI69" s="339"/>
      <c r="DJ69" s="339"/>
      <c r="DK69" s="339"/>
      <c r="DL69" s="339"/>
      <c r="DM69" s="339"/>
      <c r="DN69" s="339"/>
      <c r="DO69" s="339"/>
      <c r="DP69" s="339"/>
      <c r="DQ69" s="339"/>
      <c r="DR69" s="339"/>
      <c r="DS69" s="339"/>
      <c r="DT69" s="339"/>
      <c r="DU69" s="339"/>
      <c r="DV69" s="339"/>
      <c r="DW69" s="339"/>
      <c r="DX69" s="339"/>
      <c r="DY69" s="339"/>
      <c r="DZ69" s="339"/>
      <c r="EA69" s="339"/>
      <c r="EB69" s="339"/>
      <c r="EC69" s="339"/>
      <c r="ED69" s="339"/>
      <c r="EE69" s="339"/>
      <c r="EF69" s="339"/>
      <c r="EG69" s="339"/>
      <c r="EH69" s="339"/>
      <c r="EI69" s="339"/>
      <c r="EJ69" s="339"/>
      <c r="EK69" s="340"/>
    </row>
    <row r="70" spans="1:141" s="97" customFormat="1" ht="15" customHeight="1" x14ac:dyDescent="0.2">
      <c r="A70" s="273" t="s">
        <v>699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423">
        <v>2206</v>
      </c>
      <c r="AG70" s="338"/>
      <c r="AH70" s="338"/>
      <c r="AI70" s="338"/>
      <c r="AJ70" s="338"/>
      <c r="AK70" s="338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  <c r="DK70" s="339"/>
      <c r="DL70" s="339"/>
      <c r="DM70" s="339"/>
      <c r="DN70" s="339"/>
      <c r="DO70" s="339"/>
      <c r="DP70" s="339"/>
      <c r="DQ70" s="339"/>
      <c r="DR70" s="339"/>
      <c r="DS70" s="339"/>
      <c r="DT70" s="339"/>
      <c r="DU70" s="339"/>
      <c r="DV70" s="339"/>
      <c r="DW70" s="339"/>
      <c r="DX70" s="339"/>
      <c r="DY70" s="339"/>
      <c r="DZ70" s="339"/>
      <c r="EA70" s="339"/>
      <c r="EB70" s="339"/>
      <c r="EC70" s="339"/>
      <c r="ED70" s="339"/>
      <c r="EE70" s="339"/>
      <c r="EF70" s="339"/>
      <c r="EG70" s="339"/>
      <c r="EH70" s="339"/>
      <c r="EI70" s="339"/>
      <c r="EJ70" s="339"/>
      <c r="EK70" s="340"/>
    </row>
    <row r="71" spans="1:141" s="97" customFormat="1" ht="15" customHeight="1" x14ac:dyDescent="0.2">
      <c r="A71" s="732" t="s">
        <v>700</v>
      </c>
      <c r="B71" s="732"/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/>
      <c r="S71" s="732"/>
      <c r="T71" s="732"/>
      <c r="U71" s="732"/>
      <c r="V71" s="732"/>
      <c r="W71" s="732"/>
      <c r="X71" s="732"/>
      <c r="Y71" s="732"/>
      <c r="Z71" s="732"/>
      <c r="AA71" s="732"/>
      <c r="AB71" s="732"/>
      <c r="AC71" s="732"/>
      <c r="AD71" s="732"/>
      <c r="AE71" s="732"/>
      <c r="AF71" s="733">
        <v>3000</v>
      </c>
      <c r="AG71" s="734"/>
      <c r="AH71" s="734"/>
      <c r="AI71" s="734"/>
      <c r="AJ71" s="734"/>
      <c r="AK71" s="734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  <c r="DK71" s="339"/>
      <c r="DL71" s="339"/>
      <c r="DM71" s="339"/>
      <c r="DN71" s="339"/>
      <c r="DO71" s="339"/>
      <c r="DP71" s="339"/>
      <c r="DQ71" s="339"/>
      <c r="DR71" s="339"/>
      <c r="DS71" s="339"/>
      <c r="DT71" s="339"/>
      <c r="DU71" s="339"/>
      <c r="DV71" s="339"/>
      <c r="DW71" s="339"/>
      <c r="DX71" s="339"/>
      <c r="DY71" s="339"/>
      <c r="DZ71" s="339"/>
      <c r="EA71" s="339"/>
      <c r="EB71" s="339"/>
      <c r="EC71" s="339"/>
      <c r="ED71" s="339"/>
      <c r="EE71" s="339"/>
      <c r="EF71" s="339"/>
      <c r="EG71" s="339"/>
      <c r="EH71" s="339"/>
      <c r="EI71" s="339"/>
      <c r="EJ71" s="339"/>
      <c r="EK71" s="340"/>
    </row>
    <row r="72" spans="1:141" s="97" customFormat="1" ht="15" customHeight="1" x14ac:dyDescent="0.2">
      <c r="A72" s="222" t="s">
        <v>701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423">
        <v>3100</v>
      </c>
      <c r="AG72" s="338"/>
      <c r="AH72" s="338"/>
      <c r="AI72" s="338"/>
      <c r="AJ72" s="338"/>
      <c r="AK72" s="338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  <c r="BW72" s="339"/>
      <c r="BX72" s="339"/>
      <c r="BY72" s="339"/>
      <c r="BZ72" s="339"/>
      <c r="CA72" s="339"/>
      <c r="CB72" s="339"/>
      <c r="CC72" s="339"/>
      <c r="CD72" s="339"/>
      <c r="CE72" s="339"/>
      <c r="CF72" s="339"/>
      <c r="CG72" s="339"/>
      <c r="CH72" s="339"/>
      <c r="CI72" s="339"/>
      <c r="CJ72" s="339"/>
      <c r="CK72" s="339"/>
      <c r="CL72" s="339"/>
      <c r="CM72" s="339"/>
      <c r="CN72" s="339"/>
      <c r="CO72" s="339"/>
      <c r="CP72" s="339"/>
      <c r="CQ72" s="339"/>
      <c r="CR72" s="339"/>
      <c r="CS72" s="339"/>
      <c r="CT72" s="339"/>
      <c r="CU72" s="339"/>
      <c r="CV72" s="339"/>
      <c r="CW72" s="339"/>
      <c r="CX72" s="339"/>
      <c r="CY72" s="339"/>
      <c r="CZ72" s="339"/>
      <c r="DA72" s="339"/>
      <c r="DB72" s="339"/>
      <c r="DC72" s="339"/>
      <c r="DD72" s="339"/>
      <c r="DE72" s="339"/>
      <c r="DF72" s="339"/>
      <c r="DG72" s="339"/>
      <c r="DH72" s="339"/>
      <c r="DI72" s="339"/>
      <c r="DJ72" s="339"/>
      <c r="DK72" s="339"/>
      <c r="DL72" s="339"/>
      <c r="DM72" s="339"/>
      <c r="DN72" s="339"/>
      <c r="DO72" s="339"/>
      <c r="DP72" s="339"/>
      <c r="DQ72" s="339"/>
      <c r="DR72" s="339"/>
      <c r="DS72" s="339"/>
      <c r="DT72" s="339"/>
      <c r="DU72" s="339"/>
      <c r="DV72" s="339"/>
      <c r="DW72" s="339"/>
      <c r="DX72" s="339"/>
      <c r="DY72" s="339"/>
      <c r="DZ72" s="339"/>
      <c r="EA72" s="339"/>
      <c r="EB72" s="339"/>
      <c r="EC72" s="339"/>
      <c r="ED72" s="339"/>
      <c r="EE72" s="339"/>
      <c r="EF72" s="339"/>
      <c r="EG72" s="339"/>
      <c r="EH72" s="339"/>
      <c r="EI72" s="339"/>
      <c r="EJ72" s="339"/>
      <c r="EK72" s="340"/>
    </row>
    <row r="73" spans="1:141" s="97" customFormat="1" ht="15" customHeight="1" x14ac:dyDescent="0.2">
      <c r="A73" s="222" t="s">
        <v>702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423">
        <v>3200</v>
      </c>
      <c r="AG73" s="338"/>
      <c r="AH73" s="338"/>
      <c r="AI73" s="338"/>
      <c r="AJ73" s="338"/>
      <c r="AK73" s="338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/>
      <c r="CI73" s="339"/>
      <c r="CJ73" s="339"/>
      <c r="CK73" s="339"/>
      <c r="CL73" s="339"/>
      <c r="CM73" s="339"/>
      <c r="CN73" s="339"/>
      <c r="CO73" s="339"/>
      <c r="CP73" s="339"/>
      <c r="CQ73" s="339"/>
      <c r="CR73" s="339"/>
      <c r="CS73" s="339"/>
      <c r="CT73" s="339"/>
      <c r="CU73" s="339"/>
      <c r="CV73" s="339"/>
      <c r="CW73" s="339"/>
      <c r="CX73" s="339"/>
      <c r="CY73" s="339"/>
      <c r="CZ73" s="339"/>
      <c r="DA73" s="339"/>
      <c r="DB73" s="339"/>
      <c r="DC73" s="339"/>
      <c r="DD73" s="339"/>
      <c r="DE73" s="339"/>
      <c r="DF73" s="339"/>
      <c r="DG73" s="339"/>
      <c r="DH73" s="339"/>
      <c r="DI73" s="339"/>
      <c r="DJ73" s="339"/>
      <c r="DK73" s="339"/>
      <c r="DL73" s="339"/>
      <c r="DM73" s="339"/>
      <c r="DN73" s="339"/>
      <c r="DO73" s="339"/>
      <c r="DP73" s="339"/>
      <c r="DQ73" s="339"/>
      <c r="DR73" s="339"/>
      <c r="DS73" s="339"/>
      <c r="DT73" s="339"/>
      <c r="DU73" s="339"/>
      <c r="DV73" s="339"/>
      <c r="DW73" s="339"/>
      <c r="DX73" s="339"/>
      <c r="DY73" s="339"/>
      <c r="DZ73" s="339"/>
      <c r="EA73" s="339"/>
      <c r="EB73" s="339"/>
      <c r="EC73" s="339"/>
      <c r="ED73" s="339"/>
      <c r="EE73" s="339"/>
      <c r="EF73" s="339"/>
      <c r="EG73" s="339"/>
      <c r="EH73" s="339"/>
      <c r="EI73" s="339"/>
      <c r="EJ73" s="339"/>
      <c r="EK73" s="340"/>
    </row>
    <row r="74" spans="1:141" s="97" customFormat="1" ht="15" customHeight="1" x14ac:dyDescent="0.2">
      <c r="A74" s="222" t="s">
        <v>703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423">
        <v>3300</v>
      </c>
      <c r="AG74" s="338"/>
      <c r="AH74" s="338"/>
      <c r="AI74" s="338"/>
      <c r="AJ74" s="338"/>
      <c r="AK74" s="338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  <c r="DK74" s="339"/>
      <c r="DL74" s="339"/>
      <c r="DM74" s="339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40"/>
    </row>
    <row r="75" spans="1:141" s="97" customFormat="1" ht="15" customHeight="1" x14ac:dyDescent="0.2">
      <c r="A75" s="222" t="s">
        <v>704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423">
        <v>3400</v>
      </c>
      <c r="AG75" s="338"/>
      <c r="AH75" s="338"/>
      <c r="AI75" s="338"/>
      <c r="AJ75" s="338"/>
      <c r="AK75" s="338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39"/>
      <c r="DG75" s="339"/>
      <c r="DH75" s="339"/>
      <c r="DI75" s="339"/>
      <c r="DJ75" s="339"/>
      <c r="DK75" s="339"/>
      <c r="DL75" s="339"/>
      <c r="DM75" s="339"/>
      <c r="DN75" s="339"/>
      <c r="DO75" s="339"/>
      <c r="DP75" s="339"/>
      <c r="DQ75" s="339"/>
      <c r="DR75" s="339"/>
      <c r="DS75" s="339"/>
      <c r="DT75" s="339"/>
      <c r="DU75" s="339"/>
      <c r="DV75" s="339"/>
      <c r="DW75" s="339"/>
      <c r="DX75" s="339"/>
      <c r="DY75" s="339"/>
      <c r="DZ75" s="339"/>
      <c r="EA75" s="339"/>
      <c r="EB75" s="339"/>
      <c r="EC75" s="339"/>
      <c r="ED75" s="339"/>
      <c r="EE75" s="339"/>
      <c r="EF75" s="339"/>
      <c r="EG75" s="339"/>
      <c r="EH75" s="339"/>
      <c r="EI75" s="339"/>
      <c r="EJ75" s="339"/>
      <c r="EK75" s="340"/>
    </row>
    <row r="76" spans="1:141" s="97" customFormat="1" ht="15" customHeight="1" x14ac:dyDescent="0.2">
      <c r="A76" s="222" t="s">
        <v>705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423">
        <v>3500</v>
      </c>
      <c r="AG76" s="338"/>
      <c r="AH76" s="338"/>
      <c r="AI76" s="338"/>
      <c r="AJ76" s="338"/>
      <c r="AK76" s="338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  <c r="CX76" s="339"/>
      <c r="CY76" s="339"/>
      <c r="CZ76" s="339"/>
      <c r="DA76" s="339"/>
      <c r="DB76" s="339"/>
      <c r="DC76" s="339"/>
      <c r="DD76" s="339"/>
      <c r="DE76" s="339"/>
      <c r="DF76" s="339"/>
      <c r="DG76" s="339"/>
      <c r="DH76" s="339"/>
      <c r="DI76" s="339"/>
      <c r="DJ76" s="339"/>
      <c r="DK76" s="339"/>
      <c r="DL76" s="339"/>
      <c r="DM76" s="339"/>
      <c r="DN76" s="339"/>
      <c r="DO76" s="339"/>
      <c r="DP76" s="339"/>
      <c r="DQ76" s="339"/>
      <c r="DR76" s="339"/>
      <c r="DS76" s="339"/>
      <c r="DT76" s="339"/>
      <c r="DU76" s="339"/>
      <c r="DV76" s="339"/>
      <c r="DW76" s="339"/>
      <c r="DX76" s="339"/>
      <c r="DY76" s="339"/>
      <c r="DZ76" s="339"/>
      <c r="EA76" s="339"/>
      <c r="EB76" s="339"/>
      <c r="EC76" s="339"/>
      <c r="ED76" s="339"/>
      <c r="EE76" s="339"/>
      <c r="EF76" s="339"/>
      <c r="EG76" s="339"/>
      <c r="EH76" s="339"/>
      <c r="EI76" s="339"/>
      <c r="EJ76" s="339"/>
      <c r="EK76" s="340"/>
    </row>
    <row r="77" spans="1:141" s="97" customFormat="1" ht="15" customHeight="1" x14ac:dyDescent="0.2">
      <c r="A77" s="222" t="s">
        <v>706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423">
        <v>3600</v>
      </c>
      <c r="AG77" s="338"/>
      <c r="AH77" s="338"/>
      <c r="AI77" s="338"/>
      <c r="AJ77" s="338"/>
      <c r="AK77" s="338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  <c r="DM77" s="339"/>
      <c r="DN77" s="339"/>
      <c r="DO77" s="339"/>
      <c r="DP77" s="339"/>
      <c r="DQ77" s="339"/>
      <c r="DR77" s="339"/>
      <c r="DS77" s="339"/>
      <c r="DT77" s="339"/>
      <c r="DU77" s="339"/>
      <c r="DV77" s="339"/>
      <c r="DW77" s="339"/>
      <c r="DX77" s="339"/>
      <c r="DY77" s="339"/>
      <c r="DZ77" s="339"/>
      <c r="EA77" s="339"/>
      <c r="EB77" s="339"/>
      <c r="EC77" s="339"/>
      <c r="ED77" s="339"/>
      <c r="EE77" s="339"/>
      <c r="EF77" s="339"/>
      <c r="EG77" s="339"/>
      <c r="EH77" s="339"/>
      <c r="EI77" s="339"/>
      <c r="EJ77" s="339"/>
      <c r="EK77" s="340"/>
    </row>
    <row r="78" spans="1:141" s="97" customFormat="1" ht="15" customHeight="1" x14ac:dyDescent="0.2">
      <c r="A78" s="222" t="s">
        <v>707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423">
        <v>3700</v>
      </c>
      <c r="AG78" s="338"/>
      <c r="AH78" s="338"/>
      <c r="AI78" s="338"/>
      <c r="AJ78" s="338"/>
      <c r="AK78" s="338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40"/>
    </row>
    <row r="79" spans="1:141" s="97" customFormat="1" ht="15" customHeight="1" x14ac:dyDescent="0.2">
      <c r="A79" s="222" t="s">
        <v>708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423">
        <v>3800</v>
      </c>
      <c r="AG79" s="338"/>
      <c r="AH79" s="338"/>
      <c r="AI79" s="338"/>
      <c r="AJ79" s="338"/>
      <c r="AK79" s="338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40"/>
    </row>
    <row r="80" spans="1:141" s="97" customFormat="1" ht="12.75" x14ac:dyDescent="0.2">
      <c r="A80" s="266" t="s">
        <v>709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423">
        <v>3900</v>
      </c>
      <c r="AG80" s="338"/>
      <c r="AH80" s="338"/>
      <c r="AI80" s="338"/>
      <c r="AJ80" s="338"/>
      <c r="AK80" s="338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40"/>
    </row>
    <row r="81" spans="1:141" s="97" customFormat="1" ht="12.75" x14ac:dyDescent="0.2">
      <c r="A81" s="266" t="s">
        <v>710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423"/>
      <c r="AG81" s="338"/>
      <c r="AH81" s="338"/>
      <c r="AI81" s="338"/>
      <c r="AJ81" s="338"/>
      <c r="AK81" s="338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39"/>
      <c r="BM81" s="339"/>
      <c r="BN81" s="339"/>
      <c r="BO81" s="339"/>
      <c r="BP81" s="339"/>
      <c r="BQ81" s="339"/>
      <c r="BR81" s="339"/>
      <c r="BS81" s="339"/>
      <c r="BT81" s="339"/>
      <c r="BU81" s="339"/>
      <c r="BV81" s="339"/>
      <c r="BW81" s="339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  <c r="CX81" s="339"/>
      <c r="CY81" s="339"/>
      <c r="CZ81" s="339"/>
      <c r="DA81" s="339"/>
      <c r="DB81" s="339"/>
      <c r="DC81" s="339"/>
      <c r="DD81" s="339"/>
      <c r="DE81" s="339"/>
      <c r="DF81" s="339"/>
      <c r="DG81" s="339"/>
      <c r="DH81" s="339"/>
      <c r="DI81" s="339"/>
      <c r="DJ81" s="339"/>
      <c r="DK81" s="339"/>
      <c r="DL81" s="339"/>
      <c r="DM81" s="339"/>
      <c r="DN81" s="339"/>
      <c r="DO81" s="339"/>
      <c r="DP81" s="339"/>
      <c r="DQ81" s="339"/>
      <c r="DR81" s="339"/>
      <c r="DS81" s="339"/>
      <c r="DT81" s="339"/>
      <c r="DU81" s="339"/>
      <c r="DV81" s="339"/>
      <c r="DW81" s="339"/>
      <c r="DX81" s="339"/>
      <c r="DY81" s="339"/>
      <c r="DZ81" s="339"/>
      <c r="EA81" s="339"/>
      <c r="EB81" s="339"/>
      <c r="EC81" s="339"/>
      <c r="ED81" s="339"/>
      <c r="EE81" s="339"/>
      <c r="EF81" s="339"/>
      <c r="EG81" s="339"/>
      <c r="EH81" s="339"/>
      <c r="EI81" s="339"/>
      <c r="EJ81" s="339"/>
      <c r="EK81" s="340"/>
    </row>
    <row r="82" spans="1:141" s="97" customFormat="1" ht="12.75" x14ac:dyDescent="0.2">
      <c r="A82" s="222" t="s">
        <v>711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423"/>
      <c r="AG82" s="338"/>
      <c r="AH82" s="338"/>
      <c r="AI82" s="338"/>
      <c r="AJ82" s="338"/>
      <c r="AK82" s="338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39"/>
      <c r="DQ82" s="339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39"/>
      <c r="EG82" s="339"/>
      <c r="EH82" s="339"/>
      <c r="EI82" s="339"/>
      <c r="EJ82" s="339"/>
      <c r="EK82" s="340"/>
    </row>
    <row r="83" spans="1:141" s="97" customFormat="1" ht="15" customHeight="1" thickBot="1" x14ac:dyDescent="0.25">
      <c r="A83" s="305" t="s">
        <v>42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730">
        <v>9000</v>
      </c>
      <c r="AG83" s="731"/>
      <c r="AH83" s="731"/>
      <c r="AI83" s="731"/>
      <c r="AJ83" s="731"/>
      <c r="AK83" s="731"/>
      <c r="AL83" s="335">
        <f>SUM(AL20,AL55,AL71)</f>
        <v>59</v>
      </c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>
        <f t="shared" ref="AY83" si="0">SUM(AY20,AY55,AY71)</f>
        <v>59</v>
      </c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>
        <f t="shared" ref="BL83" si="1">SUM(BL20,BL55,BL71)</f>
        <v>59</v>
      </c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>
        <f t="shared" ref="BY83" si="2">SUM(BY20,BY55,BY71)</f>
        <v>59</v>
      </c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>
        <f t="shared" ref="CL83" si="3">SUM(CL20,CL55,CL71)</f>
        <v>0</v>
      </c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>
        <f t="shared" ref="CY83" si="4">SUM(CY20,CY55,CY71)</f>
        <v>0</v>
      </c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>
        <f t="shared" ref="DL83" si="5">SUM(DL20,DL55,DL71)</f>
        <v>0</v>
      </c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>
        <f t="shared" ref="DY83" si="6">SUM(DY20,DY55,DY71)</f>
        <v>0</v>
      </c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</row>
    <row r="86" spans="1:14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1:141" s="3" customFormat="1" ht="12" customHeight="1" x14ac:dyDescent="0.2">
      <c r="A87" s="20" t="s">
        <v>712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215" t="s">
        <v>713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</row>
    <row r="2" spans="1:141" s="23" customFormat="1" ht="8.25" x14ac:dyDescent="0.15"/>
    <row r="3" spans="1:141" s="97" customFormat="1" ht="12.75" x14ac:dyDescent="0.2">
      <c r="A3" s="355" t="s">
        <v>99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216" t="s">
        <v>22</v>
      </c>
      <c r="AD3" s="355"/>
      <c r="AE3" s="355"/>
      <c r="AF3" s="355"/>
      <c r="AG3" s="213"/>
      <c r="AH3" s="216" t="s">
        <v>394</v>
      </c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213"/>
      <c r="CD3" s="355" t="s">
        <v>430</v>
      </c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</row>
    <row r="4" spans="1:141" s="97" customFormat="1" ht="12.75" x14ac:dyDescent="0.2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230" t="s">
        <v>25</v>
      </c>
      <c r="AD4" s="353"/>
      <c r="AE4" s="353"/>
      <c r="AF4" s="353"/>
      <c r="AG4" s="235"/>
      <c r="AH4" s="234" t="s">
        <v>395</v>
      </c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231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354"/>
      <c r="EJ4" s="354"/>
      <c r="EK4" s="354"/>
    </row>
    <row r="5" spans="1:141" s="97" customFormat="1" ht="12.75" x14ac:dyDescent="0.2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230"/>
      <c r="AD5" s="353"/>
      <c r="AE5" s="353"/>
      <c r="AF5" s="353"/>
      <c r="AG5" s="235"/>
      <c r="AH5" s="216" t="s">
        <v>32</v>
      </c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213"/>
      <c r="AT5" s="318" t="s">
        <v>139</v>
      </c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243"/>
      <c r="CD5" s="216" t="s">
        <v>32</v>
      </c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213"/>
      <c r="CP5" s="354" t="s">
        <v>139</v>
      </c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</row>
    <row r="6" spans="1:141" s="97" customFormat="1" ht="12.75" x14ac:dyDescent="0.2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230"/>
      <c r="AD6" s="353"/>
      <c r="AE6" s="353"/>
      <c r="AF6" s="353"/>
      <c r="AG6" s="235"/>
      <c r="AH6" s="230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235"/>
      <c r="AT6" s="216" t="s">
        <v>396</v>
      </c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213"/>
      <c r="BF6" s="216" t="s">
        <v>728</v>
      </c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213"/>
      <c r="BR6" s="216" t="s">
        <v>724</v>
      </c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213"/>
      <c r="CD6" s="230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235"/>
      <c r="CP6" s="216" t="s">
        <v>721</v>
      </c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213"/>
      <c r="DB6" s="216" t="s">
        <v>435</v>
      </c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213"/>
      <c r="DN6" s="216" t="s">
        <v>435</v>
      </c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213"/>
      <c r="DZ6" s="400" t="s">
        <v>714</v>
      </c>
      <c r="EA6" s="400"/>
      <c r="EB6" s="400"/>
      <c r="EC6" s="400"/>
      <c r="ED6" s="400"/>
      <c r="EE6" s="400"/>
      <c r="EF6" s="400"/>
      <c r="EG6" s="400"/>
      <c r="EH6" s="400"/>
      <c r="EI6" s="400"/>
      <c r="EJ6" s="400"/>
      <c r="EK6" s="400"/>
    </row>
    <row r="7" spans="1:141" s="97" customFormat="1" ht="12.75" x14ac:dyDescent="0.2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230"/>
      <c r="AD7" s="353"/>
      <c r="AE7" s="353"/>
      <c r="AF7" s="353"/>
      <c r="AG7" s="235"/>
      <c r="AH7" s="230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235"/>
      <c r="AT7" s="230" t="s">
        <v>729</v>
      </c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235"/>
      <c r="BF7" s="230" t="s">
        <v>727</v>
      </c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235"/>
      <c r="BR7" s="230" t="s">
        <v>725</v>
      </c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235"/>
      <c r="CD7" s="230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235"/>
      <c r="CP7" s="230" t="s">
        <v>722</v>
      </c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235"/>
      <c r="DB7" s="230" t="s">
        <v>719</v>
      </c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235"/>
      <c r="DN7" s="230" t="s">
        <v>717</v>
      </c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235"/>
      <c r="DZ7" s="400" t="s">
        <v>715</v>
      </c>
      <c r="EA7" s="400"/>
      <c r="EB7" s="400"/>
      <c r="EC7" s="400"/>
      <c r="ED7" s="400"/>
      <c r="EE7" s="400"/>
      <c r="EF7" s="400"/>
      <c r="EG7" s="400"/>
      <c r="EH7" s="400"/>
      <c r="EI7" s="400"/>
      <c r="EJ7" s="400"/>
      <c r="EK7" s="400"/>
    </row>
    <row r="8" spans="1:141" s="97" customFormat="1" ht="12.75" customHeight="1" x14ac:dyDescent="0.2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234"/>
      <c r="AD8" s="354"/>
      <c r="AE8" s="354"/>
      <c r="AF8" s="354"/>
      <c r="AG8" s="231"/>
      <c r="AH8" s="23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231"/>
      <c r="AT8" s="23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231"/>
      <c r="BF8" s="234" t="s">
        <v>726</v>
      </c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231"/>
      <c r="BR8" s="23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231"/>
      <c r="CD8" s="23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231"/>
      <c r="CP8" s="234" t="s">
        <v>723</v>
      </c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231"/>
      <c r="DB8" s="234" t="s">
        <v>720</v>
      </c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231"/>
      <c r="DN8" s="394" t="s">
        <v>718</v>
      </c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395"/>
      <c r="DZ8" s="354" t="s">
        <v>716</v>
      </c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</row>
    <row r="9" spans="1:141" s="97" customFormat="1" ht="13.5" thickBot="1" x14ac:dyDescent="0.25">
      <c r="A9" s="243">
        <v>1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14">
        <v>2</v>
      </c>
      <c r="AD9" s="214"/>
      <c r="AE9" s="214"/>
      <c r="AF9" s="214"/>
      <c r="AG9" s="214"/>
      <c r="AH9" s="214">
        <v>3</v>
      </c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>
        <v>4</v>
      </c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>
        <v>5</v>
      </c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>
        <v>6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>
        <v>7</v>
      </c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>
        <v>8</v>
      </c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>
        <v>9</v>
      </c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>
        <v>10</v>
      </c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>
        <v>11</v>
      </c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6"/>
    </row>
    <row r="10" spans="1:141" s="97" customFormat="1" ht="15.75" customHeight="1" x14ac:dyDescent="0.2">
      <c r="A10" s="739" t="s">
        <v>647</v>
      </c>
      <c r="B10" s="739"/>
      <c r="C10" s="739"/>
      <c r="D10" s="739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39"/>
      <c r="Y10" s="739"/>
      <c r="Z10" s="739"/>
      <c r="AA10" s="739"/>
      <c r="AB10" s="739"/>
      <c r="AC10" s="740" t="s">
        <v>44</v>
      </c>
      <c r="AD10" s="741"/>
      <c r="AE10" s="741"/>
      <c r="AF10" s="741"/>
      <c r="AG10" s="741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>
        <f>SUM(CD11,CD33,CD34,CD36,CD41,CD42,CD43,CD44,CD46)</f>
        <v>14</v>
      </c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>
        <f t="shared" ref="CP10" si="0">SUM(CP11,CP33,CP34,CP36,CP41,CP42,CP43,CP44,CP46)</f>
        <v>0</v>
      </c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>
        <f t="shared" ref="DB10" si="1">SUM(DB11,DB33,DB34,DB36,DB41,DB42,DB43,DB44,DB46)</f>
        <v>0</v>
      </c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>
        <f t="shared" ref="DN10" si="2">SUM(DN11,DN33,DN34,DN36,DN41,DN42,DN43,DN44,DN46)</f>
        <v>13</v>
      </c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>
        <f t="shared" ref="DZ10" si="3">SUM(DZ11,DZ33,DZ34,DZ36,DZ41,DZ42,DZ43,DZ44,DZ46)</f>
        <v>1</v>
      </c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50"/>
    </row>
    <row r="11" spans="1:141" s="97" customFormat="1" ht="12.75" x14ac:dyDescent="0.2">
      <c r="A11" s="304" t="s">
        <v>731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182" t="s">
        <v>287</v>
      </c>
      <c r="AD11" s="183"/>
      <c r="AE11" s="183"/>
      <c r="AF11" s="183"/>
      <c r="AG11" s="183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402">
        <f>SUM(CD13:CO32)</f>
        <v>13</v>
      </c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>
        <f t="shared" ref="CP11" si="4">SUM(CP13:DA32)</f>
        <v>0</v>
      </c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>
        <f t="shared" ref="DB11" si="5">SUM(DB13:DM32)</f>
        <v>0</v>
      </c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>
        <f t="shared" ref="DN11" si="6">SUM(DN13:DY32)</f>
        <v>12</v>
      </c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  <c r="DZ11" s="402">
        <f t="shared" ref="DZ11" si="7">SUM(DZ13:EK32)</f>
        <v>1</v>
      </c>
      <c r="EA11" s="402"/>
      <c r="EB11" s="402"/>
      <c r="EC11" s="402"/>
      <c r="ED11" s="402"/>
      <c r="EE11" s="402"/>
      <c r="EF11" s="402"/>
      <c r="EG11" s="402"/>
      <c r="EH11" s="402"/>
      <c r="EI11" s="402"/>
      <c r="EJ11" s="402"/>
      <c r="EK11" s="576"/>
    </row>
    <row r="12" spans="1:141" s="97" customFormat="1" ht="12.75" x14ac:dyDescent="0.2">
      <c r="A12" s="222" t="s">
        <v>732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182"/>
      <c r="AD12" s="183"/>
      <c r="AE12" s="183"/>
      <c r="AF12" s="183"/>
      <c r="AG12" s="183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  <c r="EF12" s="402"/>
      <c r="EG12" s="402"/>
      <c r="EH12" s="402"/>
      <c r="EI12" s="402"/>
      <c r="EJ12" s="402"/>
      <c r="EK12" s="576"/>
    </row>
    <row r="13" spans="1:141" s="97" customFormat="1" ht="12.75" customHeight="1" x14ac:dyDescent="0.2">
      <c r="A13" s="212" t="s">
        <v>650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182" t="s">
        <v>672</v>
      </c>
      <c r="AD13" s="183"/>
      <c r="AE13" s="183"/>
      <c r="AF13" s="183"/>
      <c r="AG13" s="183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402">
        <v>2</v>
      </c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>
        <v>2</v>
      </c>
      <c r="DO13" s="402"/>
      <c r="DP13" s="402"/>
      <c r="DQ13" s="402"/>
      <c r="DR13" s="402"/>
      <c r="DS13" s="402"/>
      <c r="DT13" s="402"/>
      <c r="DU13" s="402"/>
      <c r="DV13" s="402"/>
      <c r="DW13" s="402"/>
      <c r="DX13" s="402"/>
      <c r="DY13" s="402"/>
      <c r="DZ13" s="402"/>
      <c r="EA13" s="402"/>
      <c r="EB13" s="402"/>
      <c r="EC13" s="402"/>
      <c r="ED13" s="402"/>
      <c r="EE13" s="402"/>
      <c r="EF13" s="402"/>
      <c r="EG13" s="402"/>
      <c r="EH13" s="402"/>
      <c r="EI13" s="402"/>
      <c r="EJ13" s="402"/>
      <c r="EK13" s="576"/>
    </row>
    <row r="14" spans="1:141" s="97" customFormat="1" ht="12.75" x14ac:dyDescent="0.2">
      <c r="A14" s="277" t="s">
        <v>651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82"/>
      <c r="AD14" s="183"/>
      <c r="AE14" s="183"/>
      <c r="AF14" s="183"/>
      <c r="AG14" s="183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2"/>
      <c r="EK14" s="576"/>
    </row>
    <row r="15" spans="1:141" s="97" customFormat="1" ht="12.75" x14ac:dyDescent="0.2">
      <c r="A15" s="271" t="s">
        <v>652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182"/>
      <c r="AD15" s="183"/>
      <c r="AE15" s="183"/>
      <c r="AF15" s="183"/>
      <c r="AG15" s="183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402"/>
      <c r="EI15" s="402"/>
      <c r="EJ15" s="402"/>
      <c r="EK15" s="576"/>
    </row>
    <row r="16" spans="1:141" s="97" customFormat="1" ht="12.75" x14ac:dyDescent="0.2">
      <c r="A16" s="212" t="s">
        <v>651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182" t="s">
        <v>798</v>
      </c>
      <c r="AD16" s="183"/>
      <c r="AE16" s="183"/>
      <c r="AF16" s="183"/>
      <c r="AG16" s="183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402">
        <v>10</v>
      </c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>
        <v>10</v>
      </c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2"/>
      <c r="EK16" s="576"/>
    </row>
    <row r="17" spans="1:141" s="97" customFormat="1" ht="12.75" x14ac:dyDescent="0.2">
      <c r="A17" s="271" t="s">
        <v>653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182"/>
      <c r="AD17" s="183"/>
      <c r="AE17" s="183"/>
      <c r="AF17" s="183"/>
      <c r="AG17" s="183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2"/>
      <c r="EB17" s="402"/>
      <c r="EC17" s="402"/>
      <c r="ED17" s="402"/>
      <c r="EE17" s="402"/>
      <c r="EF17" s="402"/>
      <c r="EG17" s="402"/>
      <c r="EH17" s="402"/>
      <c r="EI17" s="402"/>
      <c r="EJ17" s="402"/>
      <c r="EK17" s="576"/>
    </row>
    <row r="18" spans="1:141" s="97" customFormat="1" ht="12.75" x14ac:dyDescent="0.2">
      <c r="A18" s="278" t="s">
        <v>733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182" t="s">
        <v>673</v>
      </c>
      <c r="AD18" s="183"/>
      <c r="AE18" s="183"/>
      <c r="AF18" s="183"/>
      <c r="AG18" s="183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2"/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2"/>
      <c r="EI18" s="402"/>
      <c r="EJ18" s="402"/>
      <c r="EK18" s="576"/>
    </row>
    <row r="19" spans="1:141" s="97" customFormat="1" ht="12.75" x14ac:dyDescent="0.2">
      <c r="A19" s="278" t="s">
        <v>734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182"/>
      <c r="AD19" s="183"/>
      <c r="AE19" s="183"/>
      <c r="AF19" s="183"/>
      <c r="AG19" s="183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2"/>
      <c r="DV19" s="402"/>
      <c r="DW19" s="402"/>
      <c r="DX19" s="402"/>
      <c r="DY19" s="402"/>
      <c r="DZ19" s="402"/>
      <c r="EA19" s="402"/>
      <c r="EB19" s="402"/>
      <c r="EC19" s="402"/>
      <c r="ED19" s="402"/>
      <c r="EE19" s="402"/>
      <c r="EF19" s="402"/>
      <c r="EG19" s="402"/>
      <c r="EH19" s="402"/>
      <c r="EI19" s="402"/>
      <c r="EJ19" s="402"/>
      <c r="EK19" s="576"/>
    </row>
    <row r="20" spans="1:141" s="97" customFormat="1" ht="12.75" x14ac:dyDescent="0.2">
      <c r="A20" s="271" t="s">
        <v>735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182"/>
      <c r="AD20" s="183"/>
      <c r="AE20" s="183"/>
      <c r="AF20" s="183"/>
      <c r="AG20" s="183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576"/>
    </row>
    <row r="21" spans="1:141" s="97" customFormat="1" ht="12.75" x14ac:dyDescent="0.2">
      <c r="A21" s="212" t="s">
        <v>733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182" t="s">
        <v>674</v>
      </c>
      <c r="AD21" s="183"/>
      <c r="AE21" s="183"/>
      <c r="AF21" s="183"/>
      <c r="AG21" s="183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576"/>
    </row>
    <row r="22" spans="1:141" s="97" customFormat="1" ht="12.75" x14ac:dyDescent="0.2">
      <c r="A22" s="277" t="s">
        <v>734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82"/>
      <c r="AD22" s="183"/>
      <c r="AE22" s="183"/>
      <c r="AF22" s="183"/>
      <c r="AG22" s="183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2"/>
      <c r="DU22" s="402"/>
      <c r="DV22" s="402"/>
      <c r="DW22" s="402"/>
      <c r="DX22" s="402"/>
      <c r="DY22" s="402"/>
      <c r="DZ22" s="402"/>
      <c r="EA22" s="402"/>
      <c r="EB22" s="402"/>
      <c r="EC22" s="402"/>
      <c r="ED22" s="402"/>
      <c r="EE22" s="402"/>
      <c r="EF22" s="402"/>
      <c r="EG22" s="402"/>
      <c r="EH22" s="402"/>
      <c r="EI22" s="402"/>
      <c r="EJ22" s="402"/>
      <c r="EK22" s="576"/>
    </row>
    <row r="23" spans="1:141" s="97" customFormat="1" ht="12.75" x14ac:dyDescent="0.2">
      <c r="A23" s="271" t="s">
        <v>736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182"/>
      <c r="AD23" s="183"/>
      <c r="AE23" s="183"/>
      <c r="AF23" s="183"/>
      <c r="AG23" s="183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2"/>
      <c r="DV23" s="402"/>
      <c r="DW23" s="402"/>
      <c r="DX23" s="402"/>
      <c r="DY23" s="402"/>
      <c r="DZ23" s="402"/>
      <c r="EA23" s="402"/>
      <c r="EB23" s="402"/>
      <c r="EC23" s="402"/>
      <c r="ED23" s="402"/>
      <c r="EE23" s="402"/>
      <c r="EF23" s="402"/>
      <c r="EG23" s="402"/>
      <c r="EH23" s="402"/>
      <c r="EI23" s="402"/>
      <c r="EJ23" s="402"/>
      <c r="EK23" s="576"/>
    </row>
    <row r="24" spans="1:141" s="97" customFormat="1" ht="12.75" x14ac:dyDescent="0.2">
      <c r="A24" s="212" t="s">
        <v>737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182" t="s">
        <v>675</v>
      </c>
      <c r="AD24" s="183"/>
      <c r="AE24" s="183"/>
      <c r="AF24" s="183"/>
      <c r="AG24" s="183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2"/>
      <c r="DV24" s="402"/>
      <c r="DW24" s="402"/>
      <c r="DX24" s="402"/>
      <c r="DY24" s="402"/>
      <c r="DZ24" s="402"/>
      <c r="EA24" s="402"/>
      <c r="EB24" s="402"/>
      <c r="EC24" s="402"/>
      <c r="ED24" s="402"/>
      <c r="EE24" s="402"/>
      <c r="EF24" s="402"/>
      <c r="EG24" s="402"/>
      <c r="EH24" s="402"/>
      <c r="EI24" s="402"/>
      <c r="EJ24" s="402"/>
      <c r="EK24" s="576"/>
    </row>
    <row r="25" spans="1:141" s="97" customFormat="1" ht="12.75" x14ac:dyDescent="0.2">
      <c r="A25" s="277" t="s">
        <v>734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82"/>
      <c r="AD25" s="183"/>
      <c r="AE25" s="183"/>
      <c r="AF25" s="183"/>
      <c r="AG25" s="183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576"/>
    </row>
    <row r="26" spans="1:141" s="97" customFormat="1" ht="12.75" x14ac:dyDescent="0.2">
      <c r="A26" s="271" t="s">
        <v>735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182"/>
      <c r="AD26" s="183"/>
      <c r="AE26" s="183"/>
      <c r="AF26" s="183"/>
      <c r="AG26" s="183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576"/>
    </row>
    <row r="27" spans="1:141" s="97" customFormat="1" ht="12.75" x14ac:dyDescent="0.2">
      <c r="A27" s="212" t="s">
        <v>737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182" t="s">
        <v>676</v>
      </c>
      <c r="AD27" s="183"/>
      <c r="AE27" s="183"/>
      <c r="AF27" s="183"/>
      <c r="AG27" s="183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402">
        <v>1</v>
      </c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>
        <v>1</v>
      </c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576"/>
    </row>
    <row r="28" spans="1:141" s="97" customFormat="1" ht="12.75" x14ac:dyDescent="0.2">
      <c r="A28" s="277" t="s">
        <v>734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82"/>
      <c r="AD28" s="183"/>
      <c r="AE28" s="183"/>
      <c r="AF28" s="183"/>
      <c r="AG28" s="183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576"/>
    </row>
    <row r="29" spans="1:141" s="97" customFormat="1" ht="12.75" x14ac:dyDescent="0.2">
      <c r="A29" s="271" t="s">
        <v>736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182"/>
      <c r="AD29" s="183"/>
      <c r="AE29" s="183"/>
      <c r="AF29" s="183"/>
      <c r="AG29" s="183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576"/>
    </row>
    <row r="30" spans="1:141" s="97" customFormat="1" ht="12.75" x14ac:dyDescent="0.2">
      <c r="A30" s="212" t="s">
        <v>738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182" t="s">
        <v>677</v>
      </c>
      <c r="AD30" s="183"/>
      <c r="AE30" s="183"/>
      <c r="AF30" s="183"/>
      <c r="AG30" s="183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576"/>
    </row>
    <row r="31" spans="1:141" s="97" customFormat="1" ht="12.75" x14ac:dyDescent="0.2">
      <c r="A31" s="271" t="s">
        <v>739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182"/>
      <c r="AD31" s="183"/>
      <c r="AE31" s="183"/>
      <c r="AF31" s="183"/>
      <c r="AG31" s="183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  <c r="DO31" s="402"/>
      <c r="DP31" s="402"/>
      <c r="DQ31" s="402"/>
      <c r="DR31" s="402"/>
      <c r="DS31" s="402"/>
      <c r="DT31" s="402"/>
      <c r="DU31" s="402"/>
      <c r="DV31" s="402"/>
      <c r="DW31" s="402"/>
      <c r="DX31" s="402"/>
      <c r="DY31" s="402"/>
      <c r="DZ31" s="402"/>
      <c r="EA31" s="402"/>
      <c r="EB31" s="402"/>
      <c r="EC31" s="402"/>
      <c r="ED31" s="402"/>
      <c r="EE31" s="402"/>
      <c r="EF31" s="402"/>
      <c r="EG31" s="402"/>
      <c r="EH31" s="402"/>
      <c r="EI31" s="402"/>
      <c r="EJ31" s="402"/>
      <c r="EK31" s="576"/>
    </row>
    <row r="32" spans="1:141" s="97" customFormat="1" ht="15.75" customHeight="1" x14ac:dyDescent="0.2">
      <c r="A32" s="273" t="s">
        <v>660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182" t="s">
        <v>678</v>
      </c>
      <c r="AD32" s="183"/>
      <c r="AE32" s="183"/>
      <c r="AF32" s="183"/>
      <c r="AG32" s="183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402"/>
      <c r="DR32" s="402"/>
      <c r="DS32" s="402"/>
      <c r="DT32" s="402"/>
      <c r="DU32" s="402"/>
      <c r="DV32" s="402"/>
      <c r="DW32" s="402"/>
      <c r="DX32" s="402"/>
      <c r="DY32" s="402"/>
      <c r="DZ32" s="402"/>
      <c r="EA32" s="402"/>
      <c r="EB32" s="402"/>
      <c r="EC32" s="402"/>
      <c r="ED32" s="402"/>
      <c r="EE32" s="402"/>
      <c r="EF32" s="402"/>
      <c r="EG32" s="402"/>
      <c r="EH32" s="402"/>
      <c r="EI32" s="402"/>
      <c r="EJ32" s="402"/>
      <c r="EK32" s="576"/>
    </row>
    <row r="33" spans="1:141" s="97" customFormat="1" ht="15.75" customHeight="1" x14ac:dyDescent="0.2">
      <c r="A33" s="222" t="s">
        <v>661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182" t="s">
        <v>583</v>
      </c>
      <c r="AD33" s="183"/>
      <c r="AE33" s="183"/>
      <c r="AF33" s="183"/>
      <c r="AG33" s="183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576"/>
    </row>
    <row r="34" spans="1:141" s="97" customFormat="1" ht="12.75" x14ac:dyDescent="0.2">
      <c r="A34" s="304" t="s">
        <v>740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745"/>
      <c r="AC34" s="198" t="s">
        <v>679</v>
      </c>
      <c r="AD34" s="199"/>
      <c r="AE34" s="199"/>
      <c r="AF34" s="199"/>
      <c r="AG34" s="330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402">
        <v>1</v>
      </c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>
        <v>1</v>
      </c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576"/>
    </row>
    <row r="35" spans="1:141" s="97" customFormat="1" ht="12.75" x14ac:dyDescent="0.2">
      <c r="A35" s="222" t="s">
        <v>741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01"/>
      <c r="AD35" s="202"/>
      <c r="AE35" s="202"/>
      <c r="AF35" s="202"/>
      <c r="AG35" s="331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576"/>
    </row>
    <row r="36" spans="1:141" s="97" customFormat="1" ht="12.75" x14ac:dyDescent="0.2">
      <c r="A36" s="304" t="s">
        <v>663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182" t="s">
        <v>680</v>
      </c>
      <c r="AD36" s="183"/>
      <c r="AE36" s="183"/>
      <c r="AF36" s="183"/>
      <c r="AG36" s="183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  <c r="DO36" s="402"/>
      <c r="DP36" s="402"/>
      <c r="DQ36" s="402"/>
      <c r="DR36" s="402"/>
      <c r="DS36" s="402"/>
      <c r="DT36" s="402"/>
      <c r="DU36" s="402"/>
      <c r="DV36" s="402"/>
      <c r="DW36" s="402"/>
      <c r="DX36" s="402"/>
      <c r="DY36" s="402"/>
      <c r="DZ36" s="402"/>
      <c r="EA36" s="402"/>
      <c r="EB36" s="402"/>
      <c r="EC36" s="402"/>
      <c r="ED36" s="402"/>
      <c r="EE36" s="402"/>
      <c r="EF36" s="402"/>
      <c r="EG36" s="402"/>
      <c r="EH36" s="402"/>
      <c r="EI36" s="402"/>
      <c r="EJ36" s="402"/>
      <c r="EK36" s="576"/>
    </row>
    <row r="37" spans="1:141" s="97" customFormat="1" ht="12.75" x14ac:dyDescent="0.2">
      <c r="A37" s="321" t="s">
        <v>742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182"/>
      <c r="AD37" s="183"/>
      <c r="AE37" s="183"/>
      <c r="AF37" s="183"/>
      <c r="AG37" s="183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2"/>
      <c r="DM37" s="402"/>
      <c r="DN37" s="402"/>
      <c r="DO37" s="402"/>
      <c r="DP37" s="402"/>
      <c r="DQ37" s="402"/>
      <c r="DR37" s="402"/>
      <c r="DS37" s="402"/>
      <c r="DT37" s="402"/>
      <c r="DU37" s="402"/>
      <c r="DV37" s="402"/>
      <c r="DW37" s="402"/>
      <c r="DX37" s="402"/>
      <c r="DY37" s="402"/>
      <c r="DZ37" s="402"/>
      <c r="EA37" s="402"/>
      <c r="EB37" s="402"/>
      <c r="EC37" s="402"/>
      <c r="ED37" s="402"/>
      <c r="EE37" s="402"/>
      <c r="EF37" s="402"/>
      <c r="EG37" s="402"/>
      <c r="EH37" s="402"/>
      <c r="EI37" s="402"/>
      <c r="EJ37" s="402"/>
      <c r="EK37" s="576"/>
    </row>
    <row r="38" spans="1:141" s="97" customFormat="1" ht="12.75" x14ac:dyDescent="0.2">
      <c r="A38" s="321" t="s">
        <v>743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182"/>
      <c r="AD38" s="183"/>
      <c r="AE38" s="183"/>
      <c r="AF38" s="183"/>
      <c r="AG38" s="183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2"/>
      <c r="DM38" s="402"/>
      <c r="DN38" s="402"/>
      <c r="DO38" s="402"/>
      <c r="DP38" s="402"/>
      <c r="DQ38" s="402"/>
      <c r="DR38" s="402"/>
      <c r="DS38" s="402"/>
      <c r="DT38" s="402"/>
      <c r="DU38" s="402"/>
      <c r="DV38" s="402"/>
      <c r="DW38" s="402"/>
      <c r="DX38" s="402"/>
      <c r="DY38" s="402"/>
      <c r="DZ38" s="402"/>
      <c r="EA38" s="402"/>
      <c r="EB38" s="402"/>
      <c r="EC38" s="402"/>
      <c r="ED38" s="402"/>
      <c r="EE38" s="402"/>
      <c r="EF38" s="402"/>
      <c r="EG38" s="402"/>
      <c r="EH38" s="402"/>
      <c r="EI38" s="402"/>
      <c r="EJ38" s="402"/>
      <c r="EK38" s="576"/>
    </row>
    <row r="39" spans="1:141" s="97" customFormat="1" ht="12.75" x14ac:dyDescent="0.2">
      <c r="A39" s="321" t="s">
        <v>745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182"/>
      <c r="AD39" s="183"/>
      <c r="AE39" s="183"/>
      <c r="AF39" s="183"/>
      <c r="AG39" s="183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576"/>
    </row>
    <row r="40" spans="1:141" s="97" customFormat="1" ht="12.75" x14ac:dyDescent="0.2">
      <c r="A40" s="222" t="s">
        <v>744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182"/>
      <c r="AD40" s="183"/>
      <c r="AE40" s="183"/>
      <c r="AF40" s="183"/>
      <c r="AG40" s="183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/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2"/>
      <c r="ED40" s="402"/>
      <c r="EE40" s="402"/>
      <c r="EF40" s="402"/>
      <c r="EG40" s="402"/>
      <c r="EH40" s="402"/>
      <c r="EI40" s="402"/>
      <c r="EJ40" s="402"/>
      <c r="EK40" s="576"/>
    </row>
    <row r="41" spans="1:141" s="97" customFormat="1" ht="15.75" customHeight="1" x14ac:dyDescent="0.2">
      <c r="A41" s="222" t="s">
        <v>667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182" t="s">
        <v>681</v>
      </c>
      <c r="AD41" s="183"/>
      <c r="AE41" s="183"/>
      <c r="AF41" s="183"/>
      <c r="AG41" s="183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576"/>
    </row>
    <row r="42" spans="1:141" s="97" customFormat="1" ht="15.75" customHeight="1" x14ac:dyDescent="0.2">
      <c r="A42" s="222" t="s">
        <v>782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182" t="s">
        <v>682</v>
      </c>
      <c r="AD42" s="183"/>
      <c r="AE42" s="183"/>
      <c r="AF42" s="183"/>
      <c r="AG42" s="183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576"/>
    </row>
    <row r="43" spans="1:141" s="97" customFormat="1" ht="15.75" customHeight="1" x14ac:dyDescent="0.2">
      <c r="A43" s="222" t="s">
        <v>668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182" t="s">
        <v>683</v>
      </c>
      <c r="AD43" s="183"/>
      <c r="AE43" s="183"/>
      <c r="AF43" s="183"/>
      <c r="AG43" s="183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2"/>
      <c r="DY43" s="402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576"/>
    </row>
    <row r="44" spans="1:141" s="97" customFormat="1" ht="12.75" x14ac:dyDescent="0.2">
      <c r="A44" s="266" t="s">
        <v>669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182" t="s">
        <v>684</v>
      </c>
      <c r="AD44" s="183"/>
      <c r="AE44" s="183"/>
      <c r="AF44" s="183"/>
      <c r="AG44" s="183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576"/>
    </row>
    <row r="45" spans="1:141" s="97" customFormat="1" ht="12.75" x14ac:dyDescent="0.2">
      <c r="A45" s="222" t="s">
        <v>670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182"/>
      <c r="AD45" s="183"/>
      <c r="AE45" s="183"/>
      <c r="AF45" s="183"/>
      <c r="AG45" s="183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402"/>
      <c r="DV45" s="402"/>
      <c r="DW45" s="402"/>
      <c r="DX45" s="402"/>
      <c r="DY45" s="402"/>
      <c r="DZ45" s="402"/>
      <c r="EA45" s="402"/>
      <c r="EB45" s="402"/>
      <c r="EC45" s="402"/>
      <c r="ED45" s="402"/>
      <c r="EE45" s="402"/>
      <c r="EF45" s="402"/>
      <c r="EG45" s="402"/>
      <c r="EH45" s="402"/>
      <c r="EI45" s="402"/>
      <c r="EJ45" s="402"/>
      <c r="EK45" s="576"/>
    </row>
    <row r="46" spans="1:141" s="97" customFormat="1" ht="15.75" customHeight="1" x14ac:dyDescent="0.2">
      <c r="A46" s="310" t="s">
        <v>671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182" t="s">
        <v>685</v>
      </c>
      <c r="AD46" s="183"/>
      <c r="AE46" s="183"/>
      <c r="AF46" s="183"/>
      <c r="AG46" s="183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576"/>
    </row>
    <row r="47" spans="1:141" s="97" customFormat="1" ht="15.75" customHeight="1" x14ac:dyDescent="0.2">
      <c r="A47" s="739" t="s">
        <v>686</v>
      </c>
      <c r="B47" s="739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39"/>
      <c r="S47" s="739"/>
      <c r="T47" s="739"/>
      <c r="U47" s="739"/>
      <c r="V47" s="739"/>
      <c r="W47" s="739"/>
      <c r="X47" s="739"/>
      <c r="Y47" s="739"/>
      <c r="Z47" s="739"/>
      <c r="AA47" s="739"/>
      <c r="AB47" s="739"/>
      <c r="AC47" s="733">
        <v>2000</v>
      </c>
      <c r="AD47" s="734"/>
      <c r="AE47" s="734"/>
      <c r="AF47" s="734"/>
      <c r="AG47" s="734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402"/>
      <c r="CE47" s="402"/>
      <c r="CF47" s="402"/>
      <c r="CG47" s="402"/>
      <c r="CH47" s="402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2"/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2"/>
      <c r="DM47" s="402"/>
      <c r="DN47" s="402"/>
      <c r="DO47" s="402"/>
      <c r="DP47" s="402"/>
      <c r="DQ47" s="402"/>
      <c r="DR47" s="402"/>
      <c r="DS47" s="402"/>
      <c r="DT47" s="402"/>
      <c r="DU47" s="402"/>
      <c r="DV47" s="402"/>
      <c r="DW47" s="402"/>
      <c r="DX47" s="402"/>
      <c r="DY47" s="402"/>
      <c r="DZ47" s="402"/>
      <c r="EA47" s="402"/>
      <c r="EB47" s="402"/>
      <c r="EC47" s="402"/>
      <c r="ED47" s="402"/>
      <c r="EE47" s="402"/>
      <c r="EF47" s="402"/>
      <c r="EG47" s="402"/>
      <c r="EH47" s="402"/>
      <c r="EI47" s="402"/>
      <c r="EJ47" s="402"/>
      <c r="EK47" s="576"/>
    </row>
    <row r="48" spans="1:141" s="97" customFormat="1" ht="15.75" customHeight="1" x14ac:dyDescent="0.2">
      <c r="A48" s="310" t="s">
        <v>687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423">
        <v>2100</v>
      </c>
      <c r="AD48" s="338"/>
      <c r="AE48" s="338"/>
      <c r="AF48" s="338"/>
      <c r="AG48" s="338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402"/>
      <c r="CE48" s="402"/>
      <c r="CF48" s="402"/>
      <c r="CG48" s="402"/>
      <c r="CH48" s="402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2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2"/>
      <c r="DI48" s="402"/>
      <c r="DJ48" s="402"/>
      <c r="DK48" s="402"/>
      <c r="DL48" s="402"/>
      <c r="DM48" s="402"/>
      <c r="DN48" s="402"/>
      <c r="DO48" s="402"/>
      <c r="DP48" s="402"/>
      <c r="DQ48" s="402"/>
      <c r="DR48" s="402"/>
      <c r="DS48" s="402"/>
      <c r="DT48" s="402"/>
      <c r="DU48" s="402"/>
      <c r="DV48" s="402"/>
      <c r="DW48" s="402"/>
      <c r="DX48" s="402"/>
      <c r="DY48" s="402"/>
      <c r="DZ48" s="402"/>
      <c r="EA48" s="402"/>
      <c r="EB48" s="402"/>
      <c r="EC48" s="402"/>
      <c r="ED48" s="402"/>
      <c r="EE48" s="402"/>
      <c r="EF48" s="402"/>
      <c r="EG48" s="402"/>
      <c r="EH48" s="402"/>
      <c r="EI48" s="402"/>
      <c r="EJ48" s="402"/>
      <c r="EK48" s="576"/>
    </row>
    <row r="49" spans="1:141" s="97" customFormat="1" ht="13.5" customHeight="1" x14ac:dyDescent="0.2">
      <c r="A49" s="212" t="s">
        <v>650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423">
        <v>2101</v>
      </c>
      <c r="AD49" s="338"/>
      <c r="AE49" s="338"/>
      <c r="AF49" s="338"/>
      <c r="AG49" s="338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402"/>
      <c r="DQ49" s="402"/>
      <c r="DR49" s="402"/>
      <c r="DS49" s="402"/>
      <c r="DT49" s="402"/>
      <c r="DU49" s="402"/>
      <c r="DV49" s="402"/>
      <c r="DW49" s="402"/>
      <c r="DX49" s="402"/>
      <c r="DY49" s="402"/>
      <c r="DZ49" s="402"/>
      <c r="EA49" s="402"/>
      <c r="EB49" s="402"/>
      <c r="EC49" s="402"/>
      <c r="ED49" s="402"/>
      <c r="EE49" s="402"/>
      <c r="EF49" s="402"/>
      <c r="EG49" s="402"/>
      <c r="EH49" s="402"/>
      <c r="EI49" s="402"/>
      <c r="EJ49" s="402"/>
      <c r="EK49" s="576"/>
    </row>
    <row r="50" spans="1:141" s="97" customFormat="1" ht="12.75" x14ac:dyDescent="0.2">
      <c r="A50" s="271" t="s">
        <v>688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423"/>
      <c r="AD50" s="338"/>
      <c r="AE50" s="338"/>
      <c r="AF50" s="338"/>
      <c r="AG50" s="338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402"/>
      <c r="CE50" s="402"/>
      <c r="CF50" s="402"/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402"/>
      <c r="CU50" s="402"/>
      <c r="CV50" s="402"/>
      <c r="CW50" s="402"/>
      <c r="CX50" s="402"/>
      <c r="CY50" s="402"/>
      <c r="CZ50" s="402"/>
      <c r="DA50" s="402"/>
      <c r="DB50" s="402"/>
      <c r="DC50" s="402"/>
      <c r="DD50" s="402"/>
      <c r="DE50" s="402"/>
      <c r="DF50" s="402"/>
      <c r="DG50" s="402"/>
      <c r="DH50" s="402"/>
      <c r="DI50" s="402"/>
      <c r="DJ50" s="402"/>
      <c r="DK50" s="402"/>
      <c r="DL50" s="402"/>
      <c r="DM50" s="402"/>
      <c r="DN50" s="402"/>
      <c r="DO50" s="402"/>
      <c r="DP50" s="402"/>
      <c r="DQ50" s="402"/>
      <c r="DR50" s="402"/>
      <c r="DS50" s="402"/>
      <c r="DT50" s="402"/>
      <c r="DU50" s="402"/>
      <c r="DV50" s="402"/>
      <c r="DW50" s="402"/>
      <c r="DX50" s="402"/>
      <c r="DY50" s="402"/>
      <c r="DZ50" s="402"/>
      <c r="EA50" s="402"/>
      <c r="EB50" s="402"/>
      <c r="EC50" s="402"/>
      <c r="ED50" s="402"/>
      <c r="EE50" s="402"/>
      <c r="EF50" s="402"/>
      <c r="EG50" s="402"/>
      <c r="EH50" s="402"/>
      <c r="EI50" s="402"/>
      <c r="EJ50" s="402"/>
      <c r="EK50" s="576"/>
    </row>
    <row r="51" spans="1:141" s="97" customFormat="1" ht="15" customHeight="1" x14ac:dyDescent="0.2">
      <c r="A51" s="271" t="s">
        <v>689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423">
        <v>2102</v>
      </c>
      <c r="AD51" s="338"/>
      <c r="AE51" s="338"/>
      <c r="AF51" s="338"/>
      <c r="AG51" s="338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402"/>
      <c r="CE51" s="402"/>
      <c r="CF51" s="402"/>
      <c r="CG51" s="402"/>
      <c r="CH51" s="402"/>
      <c r="CI51" s="402"/>
      <c r="CJ51" s="402"/>
      <c r="CK51" s="402"/>
      <c r="CL51" s="402"/>
      <c r="CM51" s="402"/>
      <c r="CN51" s="402"/>
      <c r="CO51" s="402"/>
      <c r="CP51" s="402"/>
      <c r="CQ51" s="402"/>
      <c r="CR51" s="402"/>
      <c r="CS51" s="402"/>
      <c r="CT51" s="402"/>
      <c r="CU51" s="402"/>
      <c r="CV51" s="402"/>
      <c r="CW51" s="402"/>
      <c r="CX51" s="402"/>
      <c r="CY51" s="402"/>
      <c r="CZ51" s="402"/>
      <c r="DA51" s="402"/>
      <c r="DB51" s="402"/>
      <c r="DC51" s="402"/>
      <c r="DD51" s="402"/>
      <c r="DE51" s="402"/>
      <c r="DF51" s="402"/>
      <c r="DG51" s="402"/>
      <c r="DH51" s="402"/>
      <c r="DI51" s="402"/>
      <c r="DJ51" s="402"/>
      <c r="DK51" s="402"/>
      <c r="DL51" s="402"/>
      <c r="DM51" s="402"/>
      <c r="DN51" s="402"/>
      <c r="DO51" s="402"/>
      <c r="DP51" s="402"/>
      <c r="DQ51" s="402"/>
      <c r="DR51" s="402"/>
      <c r="DS51" s="402"/>
      <c r="DT51" s="402"/>
      <c r="DU51" s="402"/>
      <c r="DV51" s="402"/>
      <c r="DW51" s="402"/>
      <c r="DX51" s="402"/>
      <c r="DY51" s="402"/>
      <c r="DZ51" s="402"/>
      <c r="EA51" s="402"/>
      <c r="EB51" s="402"/>
      <c r="EC51" s="402"/>
      <c r="ED51" s="402"/>
      <c r="EE51" s="402"/>
      <c r="EF51" s="402"/>
      <c r="EG51" s="402"/>
      <c r="EH51" s="402"/>
      <c r="EI51" s="402"/>
      <c r="EJ51" s="402"/>
      <c r="EK51" s="576"/>
    </row>
    <row r="52" spans="1:141" s="97" customFormat="1" ht="15" customHeight="1" x14ac:dyDescent="0.2">
      <c r="A52" s="271" t="s">
        <v>690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423">
        <v>2103</v>
      </c>
      <c r="AD52" s="338"/>
      <c r="AE52" s="338"/>
      <c r="AF52" s="338"/>
      <c r="AG52" s="338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402"/>
      <c r="CE52" s="402"/>
      <c r="CF52" s="402"/>
      <c r="CG52" s="402"/>
      <c r="CH52" s="402"/>
      <c r="CI52" s="402"/>
      <c r="CJ52" s="402"/>
      <c r="CK52" s="402"/>
      <c r="CL52" s="402"/>
      <c r="CM52" s="402"/>
      <c r="CN52" s="402"/>
      <c r="CO52" s="402"/>
      <c r="CP52" s="402"/>
      <c r="CQ52" s="402"/>
      <c r="CR52" s="402"/>
      <c r="CS52" s="402"/>
      <c r="CT52" s="402"/>
      <c r="CU52" s="402"/>
      <c r="CV52" s="402"/>
      <c r="CW52" s="402"/>
      <c r="CX52" s="402"/>
      <c r="CY52" s="402"/>
      <c r="CZ52" s="402"/>
      <c r="DA52" s="402"/>
      <c r="DB52" s="402"/>
      <c r="DC52" s="402"/>
      <c r="DD52" s="402"/>
      <c r="DE52" s="402"/>
      <c r="DF52" s="402"/>
      <c r="DG52" s="402"/>
      <c r="DH52" s="402"/>
      <c r="DI52" s="402"/>
      <c r="DJ52" s="402"/>
      <c r="DK52" s="402"/>
      <c r="DL52" s="402"/>
      <c r="DM52" s="402"/>
      <c r="DN52" s="402"/>
      <c r="DO52" s="402"/>
      <c r="DP52" s="402"/>
      <c r="DQ52" s="402"/>
      <c r="DR52" s="402"/>
      <c r="DS52" s="402"/>
      <c r="DT52" s="402"/>
      <c r="DU52" s="402"/>
      <c r="DV52" s="402"/>
      <c r="DW52" s="402"/>
      <c r="DX52" s="402"/>
      <c r="DY52" s="402"/>
      <c r="DZ52" s="402"/>
      <c r="EA52" s="402"/>
      <c r="EB52" s="402"/>
      <c r="EC52" s="402"/>
      <c r="ED52" s="402"/>
      <c r="EE52" s="402"/>
      <c r="EF52" s="402"/>
      <c r="EG52" s="402"/>
      <c r="EH52" s="402"/>
      <c r="EI52" s="402"/>
      <c r="EJ52" s="402"/>
      <c r="EK52" s="576"/>
    </row>
    <row r="53" spans="1:141" s="97" customFormat="1" ht="15" customHeight="1" x14ac:dyDescent="0.2">
      <c r="A53" s="271" t="s">
        <v>691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423">
        <v>2104</v>
      </c>
      <c r="AD53" s="338"/>
      <c r="AE53" s="338"/>
      <c r="AF53" s="338"/>
      <c r="AG53" s="338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576"/>
    </row>
    <row r="54" spans="1:141" s="97" customFormat="1" ht="15" customHeight="1" x14ac:dyDescent="0.2">
      <c r="A54" s="271" t="s">
        <v>692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423">
        <v>2105</v>
      </c>
      <c r="AD54" s="338"/>
      <c r="AE54" s="338"/>
      <c r="AF54" s="338"/>
      <c r="AG54" s="338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2"/>
      <c r="CZ54" s="402"/>
      <c r="DA54" s="402"/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2"/>
      <c r="DR54" s="402"/>
      <c r="DS54" s="402"/>
      <c r="DT54" s="402"/>
      <c r="DU54" s="402"/>
      <c r="DV54" s="402"/>
      <c r="DW54" s="402"/>
      <c r="DX54" s="402"/>
      <c r="DY54" s="402"/>
      <c r="DZ54" s="402"/>
      <c r="EA54" s="402"/>
      <c r="EB54" s="402"/>
      <c r="EC54" s="402"/>
      <c r="ED54" s="402"/>
      <c r="EE54" s="402"/>
      <c r="EF54" s="402"/>
      <c r="EG54" s="402"/>
      <c r="EH54" s="402"/>
      <c r="EI54" s="402"/>
      <c r="EJ54" s="402"/>
      <c r="EK54" s="576"/>
    </row>
    <row r="55" spans="1:141" s="97" customFormat="1" ht="15" customHeight="1" x14ac:dyDescent="0.2">
      <c r="A55" s="222" t="s">
        <v>693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423">
        <v>2200</v>
      </c>
      <c r="AD55" s="338"/>
      <c r="AE55" s="338"/>
      <c r="AF55" s="338"/>
      <c r="AG55" s="338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402"/>
      <c r="CE55" s="402"/>
      <c r="CF55" s="402"/>
      <c r="CG55" s="402"/>
      <c r="CH55" s="402"/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  <c r="CT55" s="402"/>
      <c r="CU55" s="402"/>
      <c r="CV55" s="402"/>
      <c r="CW55" s="402"/>
      <c r="CX55" s="402"/>
      <c r="CY55" s="402"/>
      <c r="CZ55" s="402"/>
      <c r="DA55" s="402"/>
      <c r="DB55" s="402"/>
      <c r="DC55" s="402"/>
      <c r="DD55" s="402"/>
      <c r="DE55" s="402"/>
      <c r="DF55" s="402"/>
      <c r="DG55" s="402"/>
      <c r="DH55" s="402"/>
      <c r="DI55" s="402"/>
      <c r="DJ55" s="402"/>
      <c r="DK55" s="402"/>
      <c r="DL55" s="402"/>
      <c r="DM55" s="402"/>
      <c r="DN55" s="402"/>
      <c r="DO55" s="402"/>
      <c r="DP55" s="402"/>
      <c r="DQ55" s="402"/>
      <c r="DR55" s="402"/>
      <c r="DS55" s="402"/>
      <c r="DT55" s="402"/>
      <c r="DU55" s="402"/>
      <c r="DV55" s="402"/>
      <c r="DW55" s="402"/>
      <c r="DX55" s="402"/>
      <c r="DY55" s="402"/>
      <c r="DZ55" s="402"/>
      <c r="EA55" s="402"/>
      <c r="EB55" s="402"/>
      <c r="EC55" s="402"/>
      <c r="ED55" s="402"/>
      <c r="EE55" s="402"/>
      <c r="EF55" s="402"/>
      <c r="EG55" s="402"/>
      <c r="EH55" s="402"/>
      <c r="EI55" s="402"/>
      <c r="EJ55" s="402"/>
      <c r="EK55" s="576"/>
    </row>
    <row r="56" spans="1:141" s="97" customFormat="1" ht="13.5" customHeight="1" x14ac:dyDescent="0.2">
      <c r="A56" s="212" t="s">
        <v>650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423">
        <v>2201</v>
      </c>
      <c r="AD56" s="338"/>
      <c r="AE56" s="338"/>
      <c r="AF56" s="338"/>
      <c r="AG56" s="338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402"/>
      <c r="CE56" s="402"/>
      <c r="CF56" s="402"/>
      <c r="CG56" s="402"/>
      <c r="CH56" s="402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  <c r="CT56" s="402"/>
      <c r="CU56" s="402"/>
      <c r="CV56" s="402"/>
      <c r="CW56" s="402"/>
      <c r="CX56" s="402"/>
      <c r="CY56" s="402"/>
      <c r="CZ56" s="402"/>
      <c r="DA56" s="402"/>
      <c r="DB56" s="402"/>
      <c r="DC56" s="402"/>
      <c r="DD56" s="402"/>
      <c r="DE56" s="402"/>
      <c r="DF56" s="402"/>
      <c r="DG56" s="402"/>
      <c r="DH56" s="402"/>
      <c r="DI56" s="402"/>
      <c r="DJ56" s="402"/>
      <c r="DK56" s="402"/>
      <c r="DL56" s="402"/>
      <c r="DM56" s="402"/>
      <c r="DN56" s="402"/>
      <c r="DO56" s="402"/>
      <c r="DP56" s="402"/>
      <c r="DQ56" s="402"/>
      <c r="DR56" s="402"/>
      <c r="DS56" s="402"/>
      <c r="DT56" s="402"/>
      <c r="DU56" s="402"/>
      <c r="DV56" s="402"/>
      <c r="DW56" s="402"/>
      <c r="DX56" s="402"/>
      <c r="DY56" s="402"/>
      <c r="DZ56" s="402"/>
      <c r="EA56" s="402"/>
      <c r="EB56" s="402"/>
      <c r="EC56" s="402"/>
      <c r="ED56" s="402"/>
      <c r="EE56" s="402"/>
      <c r="EF56" s="402"/>
      <c r="EG56" s="402"/>
      <c r="EH56" s="402"/>
      <c r="EI56" s="402"/>
      <c r="EJ56" s="402"/>
      <c r="EK56" s="576"/>
    </row>
    <row r="57" spans="1:141" s="97" customFormat="1" ht="12.75" x14ac:dyDescent="0.2">
      <c r="A57" s="271" t="s">
        <v>694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423"/>
      <c r="AD57" s="338"/>
      <c r="AE57" s="338"/>
      <c r="AF57" s="338"/>
      <c r="AG57" s="338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576"/>
    </row>
    <row r="58" spans="1:141" s="97" customFormat="1" ht="15" customHeight="1" x14ac:dyDescent="0.2">
      <c r="A58" s="271" t="s">
        <v>695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423">
        <v>2202</v>
      </c>
      <c r="AD58" s="338"/>
      <c r="AE58" s="338"/>
      <c r="AF58" s="338"/>
      <c r="AG58" s="338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402"/>
      <c r="CE58" s="402"/>
      <c r="CF58" s="402"/>
      <c r="CG58" s="402"/>
      <c r="CH58" s="402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2"/>
      <c r="CT58" s="402"/>
      <c r="CU58" s="402"/>
      <c r="CV58" s="402"/>
      <c r="CW58" s="402"/>
      <c r="CX58" s="402"/>
      <c r="CY58" s="402"/>
      <c r="CZ58" s="402"/>
      <c r="DA58" s="402"/>
      <c r="DB58" s="402"/>
      <c r="DC58" s="402"/>
      <c r="DD58" s="402"/>
      <c r="DE58" s="402"/>
      <c r="DF58" s="402"/>
      <c r="DG58" s="402"/>
      <c r="DH58" s="402"/>
      <c r="DI58" s="402"/>
      <c r="DJ58" s="402"/>
      <c r="DK58" s="402"/>
      <c r="DL58" s="402"/>
      <c r="DM58" s="402"/>
      <c r="DN58" s="402"/>
      <c r="DO58" s="402"/>
      <c r="DP58" s="402"/>
      <c r="DQ58" s="402"/>
      <c r="DR58" s="402"/>
      <c r="DS58" s="402"/>
      <c r="DT58" s="402"/>
      <c r="DU58" s="402"/>
      <c r="DV58" s="402"/>
      <c r="DW58" s="402"/>
      <c r="DX58" s="402"/>
      <c r="DY58" s="402"/>
      <c r="DZ58" s="402"/>
      <c r="EA58" s="402"/>
      <c r="EB58" s="402"/>
      <c r="EC58" s="402"/>
      <c r="ED58" s="402"/>
      <c r="EE58" s="402"/>
      <c r="EF58" s="402"/>
      <c r="EG58" s="402"/>
      <c r="EH58" s="402"/>
      <c r="EI58" s="402"/>
      <c r="EJ58" s="402"/>
      <c r="EK58" s="576"/>
    </row>
    <row r="59" spans="1:141" s="97" customFormat="1" ht="15" customHeight="1" x14ac:dyDescent="0.2">
      <c r="A59" s="271" t="s">
        <v>696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423">
        <v>2203</v>
      </c>
      <c r="AD59" s="338"/>
      <c r="AE59" s="338"/>
      <c r="AF59" s="338"/>
      <c r="AG59" s="338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576"/>
    </row>
    <row r="60" spans="1:141" s="97" customFormat="1" ht="15" customHeight="1" x14ac:dyDescent="0.2">
      <c r="A60" s="271" t="s">
        <v>697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423">
        <v>2204</v>
      </c>
      <c r="AD60" s="338"/>
      <c r="AE60" s="338"/>
      <c r="AF60" s="338"/>
      <c r="AG60" s="338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402"/>
      <c r="CE60" s="402"/>
      <c r="CF60" s="402"/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  <c r="CT60" s="402"/>
      <c r="CU60" s="402"/>
      <c r="CV60" s="402"/>
      <c r="CW60" s="402"/>
      <c r="CX60" s="402"/>
      <c r="CY60" s="402"/>
      <c r="CZ60" s="402"/>
      <c r="DA60" s="402"/>
      <c r="DB60" s="402"/>
      <c r="DC60" s="402"/>
      <c r="DD60" s="402"/>
      <c r="DE60" s="402"/>
      <c r="DF60" s="402"/>
      <c r="DG60" s="402"/>
      <c r="DH60" s="402"/>
      <c r="DI60" s="402"/>
      <c r="DJ60" s="402"/>
      <c r="DK60" s="402"/>
      <c r="DL60" s="402"/>
      <c r="DM60" s="402"/>
      <c r="DN60" s="402"/>
      <c r="DO60" s="402"/>
      <c r="DP60" s="402"/>
      <c r="DQ60" s="402"/>
      <c r="DR60" s="402"/>
      <c r="DS60" s="402"/>
      <c r="DT60" s="402"/>
      <c r="DU60" s="402"/>
      <c r="DV60" s="402"/>
      <c r="DW60" s="402"/>
      <c r="DX60" s="402"/>
      <c r="DY60" s="402"/>
      <c r="DZ60" s="402"/>
      <c r="EA60" s="402"/>
      <c r="EB60" s="402"/>
      <c r="EC60" s="402"/>
      <c r="ED60" s="402"/>
      <c r="EE60" s="402"/>
      <c r="EF60" s="402"/>
      <c r="EG60" s="402"/>
      <c r="EH60" s="402"/>
      <c r="EI60" s="402"/>
      <c r="EJ60" s="402"/>
      <c r="EK60" s="576"/>
    </row>
    <row r="61" spans="1:141" s="97" customFormat="1" ht="15" customHeight="1" x14ac:dyDescent="0.2">
      <c r="A61" s="271" t="s">
        <v>698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423">
        <v>2205</v>
      </c>
      <c r="AD61" s="338"/>
      <c r="AE61" s="338"/>
      <c r="AF61" s="338"/>
      <c r="AG61" s="338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402"/>
      <c r="CE61" s="402"/>
      <c r="CF61" s="402"/>
      <c r="CG61" s="402"/>
      <c r="CH61" s="402"/>
      <c r="CI61" s="402"/>
      <c r="CJ61" s="402"/>
      <c r="CK61" s="402"/>
      <c r="CL61" s="402"/>
      <c r="CM61" s="402"/>
      <c r="CN61" s="402"/>
      <c r="CO61" s="402"/>
      <c r="CP61" s="402"/>
      <c r="CQ61" s="402"/>
      <c r="CR61" s="402"/>
      <c r="CS61" s="402"/>
      <c r="CT61" s="402"/>
      <c r="CU61" s="402"/>
      <c r="CV61" s="402"/>
      <c r="CW61" s="402"/>
      <c r="CX61" s="402"/>
      <c r="CY61" s="402"/>
      <c r="CZ61" s="402"/>
      <c r="DA61" s="402"/>
      <c r="DB61" s="402"/>
      <c r="DC61" s="402"/>
      <c r="DD61" s="402"/>
      <c r="DE61" s="402"/>
      <c r="DF61" s="402"/>
      <c r="DG61" s="402"/>
      <c r="DH61" s="402"/>
      <c r="DI61" s="402"/>
      <c r="DJ61" s="402"/>
      <c r="DK61" s="402"/>
      <c r="DL61" s="402"/>
      <c r="DM61" s="402"/>
      <c r="DN61" s="402"/>
      <c r="DO61" s="402"/>
      <c r="DP61" s="402"/>
      <c r="DQ61" s="402"/>
      <c r="DR61" s="402"/>
      <c r="DS61" s="402"/>
      <c r="DT61" s="402"/>
      <c r="DU61" s="402"/>
      <c r="DV61" s="402"/>
      <c r="DW61" s="402"/>
      <c r="DX61" s="402"/>
      <c r="DY61" s="402"/>
      <c r="DZ61" s="402"/>
      <c r="EA61" s="402"/>
      <c r="EB61" s="402"/>
      <c r="EC61" s="402"/>
      <c r="ED61" s="402"/>
      <c r="EE61" s="402"/>
      <c r="EF61" s="402"/>
      <c r="EG61" s="402"/>
      <c r="EH61" s="402"/>
      <c r="EI61" s="402"/>
      <c r="EJ61" s="402"/>
      <c r="EK61" s="576"/>
    </row>
    <row r="62" spans="1:141" s="97" customFormat="1" ht="12.75" x14ac:dyDescent="0.2">
      <c r="A62" s="212" t="s">
        <v>699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743">
        <v>2206</v>
      </c>
      <c r="AD62" s="368"/>
      <c r="AE62" s="368"/>
      <c r="AF62" s="368"/>
      <c r="AG62" s="366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402"/>
      <c r="CE62" s="402"/>
      <c r="CF62" s="402"/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  <c r="CT62" s="402"/>
      <c r="CU62" s="402"/>
      <c r="CV62" s="402"/>
      <c r="CW62" s="402"/>
      <c r="CX62" s="402"/>
      <c r="CY62" s="402"/>
      <c r="CZ62" s="402"/>
      <c r="DA62" s="402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2"/>
      <c r="DQ62" s="402"/>
      <c r="DR62" s="402"/>
      <c r="DS62" s="402"/>
      <c r="DT62" s="402"/>
      <c r="DU62" s="402"/>
      <c r="DV62" s="402"/>
      <c r="DW62" s="402"/>
      <c r="DX62" s="402"/>
      <c r="DY62" s="402"/>
      <c r="DZ62" s="402"/>
      <c r="EA62" s="402"/>
      <c r="EB62" s="402"/>
      <c r="EC62" s="402"/>
      <c r="ED62" s="402"/>
      <c r="EE62" s="402"/>
      <c r="EF62" s="402"/>
      <c r="EG62" s="402"/>
      <c r="EH62" s="402"/>
      <c r="EI62" s="402"/>
      <c r="EJ62" s="402"/>
      <c r="EK62" s="576"/>
    </row>
    <row r="63" spans="1:141" s="97" customFormat="1" ht="12.75" x14ac:dyDescent="0.2">
      <c r="A63" s="271" t="s">
        <v>865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746"/>
      <c r="AC63" s="744"/>
      <c r="AD63" s="179"/>
      <c r="AE63" s="179"/>
      <c r="AF63" s="179"/>
      <c r="AG63" s="395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402"/>
      <c r="CE63" s="402"/>
      <c r="CF63" s="402"/>
      <c r="CG63" s="402"/>
      <c r="CH63" s="402"/>
      <c r="CI63" s="402"/>
      <c r="CJ63" s="402"/>
      <c r="CK63" s="402"/>
      <c r="CL63" s="402"/>
      <c r="CM63" s="402"/>
      <c r="CN63" s="402"/>
      <c r="CO63" s="402"/>
      <c r="CP63" s="402"/>
      <c r="CQ63" s="402"/>
      <c r="CR63" s="402"/>
      <c r="CS63" s="402"/>
      <c r="CT63" s="402"/>
      <c r="CU63" s="402"/>
      <c r="CV63" s="402"/>
      <c r="CW63" s="402"/>
      <c r="CX63" s="402"/>
      <c r="CY63" s="402"/>
      <c r="CZ63" s="402"/>
      <c r="DA63" s="402"/>
      <c r="DB63" s="402"/>
      <c r="DC63" s="402"/>
      <c r="DD63" s="402"/>
      <c r="DE63" s="402"/>
      <c r="DF63" s="402"/>
      <c r="DG63" s="402"/>
      <c r="DH63" s="402"/>
      <c r="DI63" s="402"/>
      <c r="DJ63" s="402"/>
      <c r="DK63" s="402"/>
      <c r="DL63" s="402"/>
      <c r="DM63" s="402"/>
      <c r="DN63" s="402"/>
      <c r="DO63" s="402"/>
      <c r="DP63" s="402"/>
      <c r="DQ63" s="402"/>
      <c r="DR63" s="402"/>
      <c r="DS63" s="402"/>
      <c r="DT63" s="402"/>
      <c r="DU63" s="402"/>
      <c r="DV63" s="402"/>
      <c r="DW63" s="402"/>
      <c r="DX63" s="402"/>
      <c r="DY63" s="402"/>
      <c r="DZ63" s="402"/>
      <c r="EA63" s="402"/>
      <c r="EB63" s="402"/>
      <c r="EC63" s="402"/>
      <c r="ED63" s="402"/>
      <c r="EE63" s="402"/>
      <c r="EF63" s="402"/>
      <c r="EG63" s="402"/>
      <c r="EH63" s="402"/>
      <c r="EI63" s="402"/>
      <c r="EJ63" s="402"/>
      <c r="EK63" s="576"/>
    </row>
    <row r="64" spans="1:141" s="97" customFormat="1" ht="15" customHeight="1" x14ac:dyDescent="0.2">
      <c r="A64" s="732" t="s">
        <v>700</v>
      </c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3">
        <v>3000</v>
      </c>
      <c r="AD64" s="734"/>
      <c r="AE64" s="734"/>
      <c r="AF64" s="734"/>
      <c r="AG64" s="734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576"/>
    </row>
    <row r="65" spans="1:141" s="97" customFormat="1" ht="15" customHeight="1" x14ac:dyDescent="0.2">
      <c r="A65" s="222" t="s">
        <v>701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423">
        <v>3100</v>
      </c>
      <c r="AD65" s="338"/>
      <c r="AE65" s="338"/>
      <c r="AF65" s="338"/>
      <c r="AG65" s="338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402"/>
      <c r="CE65" s="402"/>
      <c r="CF65" s="402"/>
      <c r="CG65" s="402"/>
      <c r="CH65" s="402"/>
      <c r="CI65" s="402"/>
      <c r="CJ65" s="402"/>
      <c r="CK65" s="402"/>
      <c r="CL65" s="402"/>
      <c r="CM65" s="402"/>
      <c r="CN65" s="402"/>
      <c r="CO65" s="402"/>
      <c r="CP65" s="402"/>
      <c r="CQ65" s="402"/>
      <c r="CR65" s="402"/>
      <c r="CS65" s="402"/>
      <c r="CT65" s="402"/>
      <c r="CU65" s="402"/>
      <c r="CV65" s="402"/>
      <c r="CW65" s="402"/>
      <c r="CX65" s="402"/>
      <c r="CY65" s="402"/>
      <c r="CZ65" s="402"/>
      <c r="DA65" s="402"/>
      <c r="DB65" s="402"/>
      <c r="DC65" s="402"/>
      <c r="DD65" s="402"/>
      <c r="DE65" s="402"/>
      <c r="DF65" s="402"/>
      <c r="DG65" s="402"/>
      <c r="DH65" s="402"/>
      <c r="DI65" s="402"/>
      <c r="DJ65" s="402"/>
      <c r="DK65" s="402"/>
      <c r="DL65" s="402"/>
      <c r="DM65" s="402"/>
      <c r="DN65" s="402"/>
      <c r="DO65" s="402"/>
      <c r="DP65" s="402"/>
      <c r="DQ65" s="402"/>
      <c r="DR65" s="402"/>
      <c r="DS65" s="402"/>
      <c r="DT65" s="402"/>
      <c r="DU65" s="402"/>
      <c r="DV65" s="402"/>
      <c r="DW65" s="402"/>
      <c r="DX65" s="402"/>
      <c r="DY65" s="402"/>
      <c r="DZ65" s="402"/>
      <c r="EA65" s="402"/>
      <c r="EB65" s="402"/>
      <c r="EC65" s="402"/>
      <c r="ED65" s="402"/>
      <c r="EE65" s="402"/>
      <c r="EF65" s="402"/>
      <c r="EG65" s="402"/>
      <c r="EH65" s="402"/>
      <c r="EI65" s="402"/>
      <c r="EJ65" s="402"/>
      <c r="EK65" s="576"/>
    </row>
    <row r="66" spans="1:141" s="97" customFormat="1" ht="15" customHeight="1" x14ac:dyDescent="0.2">
      <c r="A66" s="222" t="s">
        <v>702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423">
        <v>3200</v>
      </c>
      <c r="AD66" s="338"/>
      <c r="AE66" s="338"/>
      <c r="AF66" s="338"/>
      <c r="AG66" s="338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402"/>
      <c r="CE66" s="402"/>
      <c r="CF66" s="402"/>
      <c r="CG66" s="402"/>
      <c r="CH66" s="402"/>
      <c r="CI66" s="402"/>
      <c r="CJ66" s="402"/>
      <c r="CK66" s="402"/>
      <c r="CL66" s="402"/>
      <c r="CM66" s="402"/>
      <c r="CN66" s="402"/>
      <c r="CO66" s="402"/>
      <c r="CP66" s="402"/>
      <c r="CQ66" s="402"/>
      <c r="CR66" s="402"/>
      <c r="CS66" s="402"/>
      <c r="CT66" s="402"/>
      <c r="CU66" s="402"/>
      <c r="CV66" s="402"/>
      <c r="CW66" s="402"/>
      <c r="CX66" s="402"/>
      <c r="CY66" s="402"/>
      <c r="CZ66" s="402"/>
      <c r="DA66" s="402"/>
      <c r="DB66" s="402"/>
      <c r="DC66" s="402"/>
      <c r="DD66" s="402"/>
      <c r="DE66" s="402"/>
      <c r="DF66" s="402"/>
      <c r="DG66" s="402"/>
      <c r="DH66" s="402"/>
      <c r="DI66" s="402"/>
      <c r="DJ66" s="402"/>
      <c r="DK66" s="402"/>
      <c r="DL66" s="402"/>
      <c r="DM66" s="402"/>
      <c r="DN66" s="402"/>
      <c r="DO66" s="402"/>
      <c r="DP66" s="402"/>
      <c r="DQ66" s="402"/>
      <c r="DR66" s="402"/>
      <c r="DS66" s="402"/>
      <c r="DT66" s="402"/>
      <c r="DU66" s="402"/>
      <c r="DV66" s="402"/>
      <c r="DW66" s="402"/>
      <c r="DX66" s="402"/>
      <c r="DY66" s="402"/>
      <c r="DZ66" s="402"/>
      <c r="EA66" s="402"/>
      <c r="EB66" s="402"/>
      <c r="EC66" s="402"/>
      <c r="ED66" s="402"/>
      <c r="EE66" s="402"/>
      <c r="EF66" s="402"/>
      <c r="EG66" s="402"/>
      <c r="EH66" s="402"/>
      <c r="EI66" s="402"/>
      <c r="EJ66" s="402"/>
      <c r="EK66" s="576"/>
    </row>
    <row r="67" spans="1:141" s="97" customFormat="1" ht="15" customHeight="1" x14ac:dyDescent="0.2">
      <c r="A67" s="222" t="s">
        <v>703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423">
        <v>3300</v>
      </c>
      <c r="AD67" s="338"/>
      <c r="AE67" s="338"/>
      <c r="AF67" s="338"/>
      <c r="AG67" s="338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402"/>
      <c r="CE67" s="402"/>
      <c r="CF67" s="402"/>
      <c r="CG67" s="402"/>
      <c r="CH67" s="402"/>
      <c r="CI67" s="402"/>
      <c r="CJ67" s="402"/>
      <c r="CK67" s="402"/>
      <c r="CL67" s="402"/>
      <c r="CM67" s="402"/>
      <c r="CN67" s="402"/>
      <c r="CO67" s="402"/>
      <c r="CP67" s="402"/>
      <c r="CQ67" s="402"/>
      <c r="CR67" s="402"/>
      <c r="CS67" s="402"/>
      <c r="CT67" s="402"/>
      <c r="CU67" s="402"/>
      <c r="CV67" s="402"/>
      <c r="CW67" s="402"/>
      <c r="CX67" s="402"/>
      <c r="CY67" s="402"/>
      <c r="CZ67" s="402"/>
      <c r="DA67" s="402"/>
      <c r="DB67" s="402"/>
      <c r="DC67" s="402"/>
      <c r="DD67" s="402"/>
      <c r="DE67" s="402"/>
      <c r="DF67" s="402"/>
      <c r="DG67" s="402"/>
      <c r="DH67" s="402"/>
      <c r="DI67" s="402"/>
      <c r="DJ67" s="402"/>
      <c r="DK67" s="402"/>
      <c r="DL67" s="402"/>
      <c r="DM67" s="402"/>
      <c r="DN67" s="402"/>
      <c r="DO67" s="402"/>
      <c r="DP67" s="402"/>
      <c r="DQ67" s="402"/>
      <c r="DR67" s="402"/>
      <c r="DS67" s="402"/>
      <c r="DT67" s="402"/>
      <c r="DU67" s="402"/>
      <c r="DV67" s="402"/>
      <c r="DW67" s="402"/>
      <c r="DX67" s="402"/>
      <c r="DY67" s="402"/>
      <c r="DZ67" s="402"/>
      <c r="EA67" s="402"/>
      <c r="EB67" s="402"/>
      <c r="EC67" s="402"/>
      <c r="ED67" s="402"/>
      <c r="EE67" s="402"/>
      <c r="EF67" s="402"/>
      <c r="EG67" s="402"/>
      <c r="EH67" s="402"/>
      <c r="EI67" s="402"/>
      <c r="EJ67" s="402"/>
      <c r="EK67" s="576"/>
    </row>
    <row r="68" spans="1:141" s="97" customFormat="1" ht="15" customHeight="1" x14ac:dyDescent="0.2">
      <c r="A68" s="222" t="s">
        <v>704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423">
        <v>3400</v>
      </c>
      <c r="AD68" s="338"/>
      <c r="AE68" s="338"/>
      <c r="AF68" s="338"/>
      <c r="AG68" s="338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576"/>
    </row>
    <row r="69" spans="1:141" s="97" customFormat="1" ht="15" customHeight="1" x14ac:dyDescent="0.2">
      <c r="A69" s="222" t="s">
        <v>705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423">
        <v>3500</v>
      </c>
      <c r="AD69" s="338"/>
      <c r="AE69" s="338"/>
      <c r="AF69" s="338"/>
      <c r="AG69" s="338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  <c r="BW69" s="339"/>
      <c r="BX69" s="339"/>
      <c r="BY69" s="339"/>
      <c r="BZ69" s="339"/>
      <c r="CA69" s="339"/>
      <c r="CB69" s="339"/>
      <c r="CC69" s="339"/>
      <c r="CD69" s="402"/>
      <c r="CE69" s="402"/>
      <c r="CF69" s="402"/>
      <c r="CG69" s="402"/>
      <c r="CH69" s="402"/>
      <c r="CI69" s="402"/>
      <c r="CJ69" s="402"/>
      <c r="CK69" s="402"/>
      <c r="CL69" s="402"/>
      <c r="CM69" s="402"/>
      <c r="CN69" s="402"/>
      <c r="CO69" s="402"/>
      <c r="CP69" s="402"/>
      <c r="CQ69" s="402"/>
      <c r="CR69" s="402"/>
      <c r="CS69" s="402"/>
      <c r="CT69" s="402"/>
      <c r="CU69" s="402"/>
      <c r="CV69" s="402"/>
      <c r="CW69" s="402"/>
      <c r="CX69" s="402"/>
      <c r="CY69" s="402"/>
      <c r="CZ69" s="402"/>
      <c r="DA69" s="402"/>
      <c r="DB69" s="402"/>
      <c r="DC69" s="402"/>
      <c r="DD69" s="402"/>
      <c r="DE69" s="402"/>
      <c r="DF69" s="402"/>
      <c r="DG69" s="402"/>
      <c r="DH69" s="402"/>
      <c r="DI69" s="402"/>
      <c r="DJ69" s="402"/>
      <c r="DK69" s="402"/>
      <c r="DL69" s="402"/>
      <c r="DM69" s="402"/>
      <c r="DN69" s="402"/>
      <c r="DO69" s="402"/>
      <c r="DP69" s="402"/>
      <c r="DQ69" s="402"/>
      <c r="DR69" s="402"/>
      <c r="DS69" s="402"/>
      <c r="DT69" s="402"/>
      <c r="DU69" s="402"/>
      <c r="DV69" s="402"/>
      <c r="DW69" s="402"/>
      <c r="DX69" s="402"/>
      <c r="DY69" s="402"/>
      <c r="DZ69" s="402"/>
      <c r="EA69" s="402"/>
      <c r="EB69" s="402"/>
      <c r="EC69" s="402"/>
      <c r="ED69" s="402"/>
      <c r="EE69" s="402"/>
      <c r="EF69" s="402"/>
      <c r="EG69" s="402"/>
      <c r="EH69" s="402"/>
      <c r="EI69" s="402"/>
      <c r="EJ69" s="402"/>
      <c r="EK69" s="576"/>
    </row>
    <row r="70" spans="1:141" s="97" customFormat="1" ht="15" customHeight="1" x14ac:dyDescent="0.2">
      <c r="A70" s="222" t="s">
        <v>706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423">
        <v>3600</v>
      </c>
      <c r="AD70" s="338"/>
      <c r="AE70" s="338"/>
      <c r="AF70" s="338"/>
      <c r="AG70" s="338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402"/>
      <c r="CE70" s="402"/>
      <c r="CF70" s="402"/>
      <c r="CG70" s="402"/>
      <c r="CH70" s="402"/>
      <c r="CI70" s="402"/>
      <c r="CJ70" s="402"/>
      <c r="CK70" s="402"/>
      <c r="CL70" s="402"/>
      <c r="CM70" s="402"/>
      <c r="CN70" s="402"/>
      <c r="CO70" s="402"/>
      <c r="CP70" s="402"/>
      <c r="CQ70" s="402"/>
      <c r="CR70" s="402"/>
      <c r="CS70" s="402"/>
      <c r="CT70" s="402"/>
      <c r="CU70" s="402"/>
      <c r="CV70" s="402"/>
      <c r="CW70" s="402"/>
      <c r="CX70" s="402"/>
      <c r="CY70" s="402"/>
      <c r="CZ70" s="402"/>
      <c r="DA70" s="402"/>
      <c r="DB70" s="402"/>
      <c r="DC70" s="402"/>
      <c r="DD70" s="402"/>
      <c r="DE70" s="402"/>
      <c r="DF70" s="402"/>
      <c r="DG70" s="402"/>
      <c r="DH70" s="402"/>
      <c r="DI70" s="402"/>
      <c r="DJ70" s="402"/>
      <c r="DK70" s="402"/>
      <c r="DL70" s="402"/>
      <c r="DM70" s="402"/>
      <c r="DN70" s="402"/>
      <c r="DO70" s="402"/>
      <c r="DP70" s="402"/>
      <c r="DQ70" s="402"/>
      <c r="DR70" s="402"/>
      <c r="DS70" s="402"/>
      <c r="DT70" s="402"/>
      <c r="DU70" s="402"/>
      <c r="DV70" s="402"/>
      <c r="DW70" s="402"/>
      <c r="DX70" s="402"/>
      <c r="DY70" s="402"/>
      <c r="DZ70" s="402"/>
      <c r="EA70" s="402"/>
      <c r="EB70" s="402"/>
      <c r="EC70" s="402"/>
      <c r="ED70" s="402"/>
      <c r="EE70" s="402"/>
      <c r="EF70" s="402"/>
      <c r="EG70" s="402"/>
      <c r="EH70" s="402"/>
      <c r="EI70" s="402"/>
      <c r="EJ70" s="402"/>
      <c r="EK70" s="576"/>
    </row>
    <row r="71" spans="1:141" s="97" customFormat="1" ht="15" customHeight="1" x14ac:dyDescent="0.2">
      <c r="A71" s="222" t="s">
        <v>707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423">
        <v>3700</v>
      </c>
      <c r="AD71" s="338"/>
      <c r="AE71" s="338"/>
      <c r="AF71" s="338"/>
      <c r="AG71" s="338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402"/>
      <c r="CE71" s="402"/>
      <c r="CF71" s="402"/>
      <c r="CG71" s="402"/>
      <c r="CH71" s="402"/>
      <c r="CI71" s="402"/>
      <c r="CJ71" s="402"/>
      <c r="CK71" s="402"/>
      <c r="CL71" s="402"/>
      <c r="CM71" s="402"/>
      <c r="CN71" s="402"/>
      <c r="CO71" s="402"/>
      <c r="CP71" s="402"/>
      <c r="CQ71" s="402"/>
      <c r="CR71" s="402"/>
      <c r="CS71" s="402"/>
      <c r="CT71" s="402"/>
      <c r="CU71" s="402"/>
      <c r="CV71" s="402"/>
      <c r="CW71" s="402"/>
      <c r="CX71" s="402"/>
      <c r="CY71" s="402"/>
      <c r="CZ71" s="402"/>
      <c r="DA71" s="402"/>
      <c r="DB71" s="402"/>
      <c r="DC71" s="402"/>
      <c r="DD71" s="402"/>
      <c r="DE71" s="402"/>
      <c r="DF71" s="402"/>
      <c r="DG71" s="402"/>
      <c r="DH71" s="402"/>
      <c r="DI71" s="402"/>
      <c r="DJ71" s="402"/>
      <c r="DK71" s="402"/>
      <c r="DL71" s="402"/>
      <c r="DM71" s="402"/>
      <c r="DN71" s="402"/>
      <c r="DO71" s="402"/>
      <c r="DP71" s="402"/>
      <c r="DQ71" s="402"/>
      <c r="DR71" s="402"/>
      <c r="DS71" s="402"/>
      <c r="DT71" s="402"/>
      <c r="DU71" s="402"/>
      <c r="DV71" s="402"/>
      <c r="DW71" s="402"/>
      <c r="DX71" s="402"/>
      <c r="DY71" s="402"/>
      <c r="DZ71" s="402"/>
      <c r="EA71" s="402"/>
      <c r="EB71" s="402"/>
      <c r="EC71" s="402"/>
      <c r="ED71" s="402"/>
      <c r="EE71" s="402"/>
      <c r="EF71" s="402"/>
      <c r="EG71" s="402"/>
      <c r="EH71" s="402"/>
      <c r="EI71" s="402"/>
      <c r="EJ71" s="402"/>
      <c r="EK71" s="576"/>
    </row>
    <row r="72" spans="1:141" s="97" customFormat="1" ht="15" customHeight="1" x14ac:dyDescent="0.2">
      <c r="A72" s="222" t="s">
        <v>708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423">
        <v>3800</v>
      </c>
      <c r="AD72" s="338"/>
      <c r="AE72" s="338"/>
      <c r="AF72" s="338"/>
      <c r="AG72" s="338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  <c r="BW72" s="339"/>
      <c r="BX72" s="339"/>
      <c r="BY72" s="339"/>
      <c r="BZ72" s="339"/>
      <c r="CA72" s="339"/>
      <c r="CB72" s="339"/>
      <c r="CC72" s="339"/>
      <c r="CD72" s="402"/>
      <c r="CE72" s="402"/>
      <c r="CF72" s="402"/>
      <c r="CG72" s="402"/>
      <c r="CH72" s="402"/>
      <c r="CI72" s="402"/>
      <c r="CJ72" s="402"/>
      <c r="CK72" s="402"/>
      <c r="CL72" s="402"/>
      <c r="CM72" s="402"/>
      <c r="CN72" s="402"/>
      <c r="CO72" s="402"/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2"/>
      <c r="DA72" s="402"/>
      <c r="DB72" s="402"/>
      <c r="DC72" s="402"/>
      <c r="DD72" s="402"/>
      <c r="DE72" s="402"/>
      <c r="DF72" s="402"/>
      <c r="DG72" s="402"/>
      <c r="DH72" s="402"/>
      <c r="DI72" s="402"/>
      <c r="DJ72" s="402"/>
      <c r="DK72" s="402"/>
      <c r="DL72" s="402"/>
      <c r="DM72" s="402"/>
      <c r="DN72" s="402"/>
      <c r="DO72" s="402"/>
      <c r="DP72" s="402"/>
      <c r="DQ72" s="402"/>
      <c r="DR72" s="402"/>
      <c r="DS72" s="402"/>
      <c r="DT72" s="402"/>
      <c r="DU72" s="402"/>
      <c r="DV72" s="402"/>
      <c r="DW72" s="402"/>
      <c r="DX72" s="402"/>
      <c r="DY72" s="402"/>
      <c r="DZ72" s="402"/>
      <c r="EA72" s="402"/>
      <c r="EB72" s="402"/>
      <c r="EC72" s="402"/>
      <c r="ED72" s="402"/>
      <c r="EE72" s="402"/>
      <c r="EF72" s="402"/>
      <c r="EG72" s="402"/>
      <c r="EH72" s="402"/>
      <c r="EI72" s="402"/>
      <c r="EJ72" s="402"/>
      <c r="EK72" s="576"/>
    </row>
    <row r="73" spans="1:141" s="97" customFormat="1" ht="12.75" x14ac:dyDescent="0.2">
      <c r="A73" s="266" t="s">
        <v>709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423">
        <v>3900</v>
      </c>
      <c r="AD73" s="338"/>
      <c r="AE73" s="338"/>
      <c r="AF73" s="338"/>
      <c r="AG73" s="338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402"/>
      <c r="CE73" s="402"/>
      <c r="CF73" s="402"/>
      <c r="CG73" s="402"/>
      <c r="CH73" s="402"/>
      <c r="CI73" s="402"/>
      <c r="CJ73" s="402"/>
      <c r="CK73" s="402"/>
      <c r="CL73" s="402"/>
      <c r="CM73" s="402"/>
      <c r="CN73" s="402"/>
      <c r="CO73" s="402"/>
      <c r="CP73" s="402"/>
      <c r="CQ73" s="402"/>
      <c r="CR73" s="402"/>
      <c r="CS73" s="402"/>
      <c r="CT73" s="402"/>
      <c r="CU73" s="402"/>
      <c r="CV73" s="402"/>
      <c r="CW73" s="402"/>
      <c r="CX73" s="402"/>
      <c r="CY73" s="402"/>
      <c r="CZ73" s="402"/>
      <c r="DA73" s="402"/>
      <c r="DB73" s="402"/>
      <c r="DC73" s="402"/>
      <c r="DD73" s="402"/>
      <c r="DE73" s="402"/>
      <c r="DF73" s="402"/>
      <c r="DG73" s="402"/>
      <c r="DH73" s="402"/>
      <c r="DI73" s="402"/>
      <c r="DJ73" s="402"/>
      <c r="DK73" s="402"/>
      <c r="DL73" s="402"/>
      <c r="DM73" s="402"/>
      <c r="DN73" s="402"/>
      <c r="DO73" s="402"/>
      <c r="DP73" s="402"/>
      <c r="DQ73" s="402"/>
      <c r="DR73" s="402"/>
      <c r="DS73" s="402"/>
      <c r="DT73" s="402"/>
      <c r="DU73" s="402"/>
      <c r="DV73" s="402"/>
      <c r="DW73" s="402"/>
      <c r="DX73" s="402"/>
      <c r="DY73" s="402"/>
      <c r="DZ73" s="402"/>
      <c r="EA73" s="402"/>
      <c r="EB73" s="402"/>
      <c r="EC73" s="402"/>
      <c r="ED73" s="402"/>
      <c r="EE73" s="402"/>
      <c r="EF73" s="402"/>
      <c r="EG73" s="402"/>
      <c r="EH73" s="402"/>
      <c r="EI73" s="402"/>
      <c r="EJ73" s="402"/>
      <c r="EK73" s="576"/>
    </row>
    <row r="74" spans="1:141" s="97" customFormat="1" ht="12.75" x14ac:dyDescent="0.2">
      <c r="A74" s="266" t="s">
        <v>710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423"/>
      <c r="AD74" s="338"/>
      <c r="AE74" s="338"/>
      <c r="AF74" s="338"/>
      <c r="AG74" s="338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576"/>
    </row>
    <row r="75" spans="1:141" s="97" customFormat="1" ht="12.75" x14ac:dyDescent="0.2">
      <c r="A75" s="222" t="s">
        <v>711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423"/>
      <c r="AD75" s="338"/>
      <c r="AE75" s="338"/>
      <c r="AF75" s="338"/>
      <c r="AG75" s="338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576"/>
    </row>
    <row r="76" spans="1:141" s="97" customFormat="1" ht="15" customHeight="1" thickBot="1" x14ac:dyDescent="0.25">
      <c r="A76" s="305" t="s">
        <v>42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730">
        <v>9000</v>
      </c>
      <c r="AD76" s="731"/>
      <c r="AE76" s="731"/>
      <c r="AF76" s="731"/>
      <c r="AG76" s="731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403">
        <f>SUM(CD10,CD47,CD64)</f>
        <v>14</v>
      </c>
      <c r="CE76" s="403"/>
      <c r="CF76" s="403"/>
      <c r="CG76" s="403"/>
      <c r="CH76" s="403"/>
      <c r="CI76" s="403"/>
      <c r="CJ76" s="403"/>
      <c r="CK76" s="403"/>
      <c r="CL76" s="403"/>
      <c r="CM76" s="403"/>
      <c r="CN76" s="403"/>
      <c r="CO76" s="403"/>
      <c r="CP76" s="403">
        <f t="shared" ref="CP76" si="8">SUM(CP10,CP47,CP64)</f>
        <v>0</v>
      </c>
      <c r="CQ76" s="403"/>
      <c r="CR76" s="403"/>
      <c r="CS76" s="403"/>
      <c r="CT76" s="403"/>
      <c r="CU76" s="403"/>
      <c r="CV76" s="403"/>
      <c r="CW76" s="403"/>
      <c r="CX76" s="403"/>
      <c r="CY76" s="403"/>
      <c r="CZ76" s="403"/>
      <c r="DA76" s="403"/>
      <c r="DB76" s="403">
        <f t="shared" ref="DB76" si="9">SUM(DB10,DB47,DB64)</f>
        <v>0</v>
      </c>
      <c r="DC76" s="403"/>
      <c r="DD76" s="403"/>
      <c r="DE76" s="403"/>
      <c r="DF76" s="403"/>
      <c r="DG76" s="403"/>
      <c r="DH76" s="403"/>
      <c r="DI76" s="403"/>
      <c r="DJ76" s="403"/>
      <c r="DK76" s="403"/>
      <c r="DL76" s="403"/>
      <c r="DM76" s="403"/>
      <c r="DN76" s="403">
        <f t="shared" ref="DN76" si="10">SUM(DN10,DN47,DN64)</f>
        <v>13</v>
      </c>
      <c r="DO76" s="403"/>
      <c r="DP76" s="403"/>
      <c r="DQ76" s="403"/>
      <c r="DR76" s="403"/>
      <c r="DS76" s="403"/>
      <c r="DT76" s="403"/>
      <c r="DU76" s="403"/>
      <c r="DV76" s="403"/>
      <c r="DW76" s="403"/>
      <c r="DX76" s="403"/>
      <c r="DY76" s="403"/>
      <c r="DZ76" s="403">
        <f t="shared" ref="DZ76" si="11">SUM(DZ10,DZ47,DZ64)</f>
        <v>1</v>
      </c>
      <c r="EA76" s="403"/>
      <c r="EB76" s="403"/>
      <c r="EC76" s="403"/>
      <c r="ED76" s="403"/>
      <c r="EE76" s="403"/>
      <c r="EF76" s="403"/>
      <c r="EG76" s="403"/>
      <c r="EH76" s="403"/>
      <c r="EI76" s="403"/>
      <c r="EJ76" s="403"/>
      <c r="EK76" s="575"/>
    </row>
    <row r="79" spans="1:141" x14ac:dyDescent="0.2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41" s="3" customFormat="1" ht="12" customHeight="1" x14ac:dyDescent="0.2">
      <c r="A80" s="20" t="s">
        <v>730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215" t="s">
        <v>746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</row>
    <row r="2" spans="1:141" s="23" customFormat="1" ht="8.25" x14ac:dyDescent="0.15"/>
    <row r="3" spans="1:141" s="3" customFormat="1" ht="11.25" x14ac:dyDescent="0.2">
      <c r="A3" s="795" t="s">
        <v>99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6"/>
      <c r="R3" s="794" t="s">
        <v>22</v>
      </c>
      <c r="S3" s="795"/>
      <c r="T3" s="795"/>
      <c r="U3" s="796"/>
      <c r="V3" s="794" t="s">
        <v>747</v>
      </c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6"/>
      <c r="BJ3" s="797" t="s">
        <v>749</v>
      </c>
      <c r="BK3" s="798"/>
      <c r="BL3" s="798"/>
      <c r="BM3" s="798"/>
      <c r="BN3" s="798"/>
      <c r="BO3" s="798"/>
      <c r="BP3" s="798"/>
      <c r="BQ3" s="798"/>
      <c r="BR3" s="798"/>
      <c r="BS3" s="798"/>
      <c r="BT3" s="798"/>
      <c r="BU3" s="798"/>
      <c r="BV3" s="798"/>
      <c r="BW3" s="798"/>
      <c r="BX3" s="798"/>
      <c r="BY3" s="798"/>
      <c r="BZ3" s="798"/>
      <c r="CA3" s="798"/>
      <c r="CB3" s="798"/>
      <c r="CC3" s="798"/>
      <c r="CD3" s="798"/>
      <c r="CE3" s="798"/>
      <c r="CF3" s="798"/>
      <c r="CG3" s="798"/>
      <c r="CH3" s="798"/>
      <c r="CI3" s="798"/>
      <c r="CJ3" s="798"/>
      <c r="CK3" s="798"/>
      <c r="CL3" s="798"/>
      <c r="CM3" s="798"/>
      <c r="CN3" s="798"/>
      <c r="CO3" s="798"/>
      <c r="CP3" s="798"/>
      <c r="CQ3" s="798"/>
      <c r="CR3" s="798"/>
      <c r="CS3" s="798"/>
      <c r="CT3" s="798"/>
      <c r="CU3" s="798"/>
      <c r="CV3" s="798"/>
      <c r="CW3" s="798"/>
      <c r="CX3" s="798"/>
      <c r="CY3" s="798"/>
      <c r="CZ3" s="798"/>
      <c r="DA3" s="798"/>
      <c r="DB3" s="798"/>
      <c r="DC3" s="798"/>
      <c r="DD3" s="798"/>
      <c r="DE3" s="798"/>
      <c r="DF3" s="798"/>
      <c r="DG3" s="798"/>
      <c r="DH3" s="798"/>
      <c r="DI3" s="798"/>
      <c r="DJ3" s="798"/>
      <c r="DK3" s="798"/>
      <c r="DL3" s="798"/>
      <c r="DM3" s="798"/>
      <c r="DN3" s="798"/>
      <c r="DO3" s="798"/>
      <c r="DP3" s="798"/>
      <c r="DQ3" s="798"/>
      <c r="DR3" s="798"/>
      <c r="DS3" s="798"/>
      <c r="DT3" s="798"/>
      <c r="DU3" s="798"/>
      <c r="DV3" s="798"/>
      <c r="DW3" s="798"/>
      <c r="DX3" s="798"/>
      <c r="DY3" s="798"/>
      <c r="DZ3" s="798"/>
      <c r="EA3" s="798"/>
      <c r="EB3" s="798"/>
      <c r="EC3" s="798"/>
      <c r="ED3" s="798"/>
      <c r="EE3" s="798"/>
      <c r="EF3" s="798"/>
      <c r="EG3" s="798"/>
      <c r="EH3" s="798"/>
      <c r="EI3" s="798"/>
      <c r="EJ3" s="798"/>
      <c r="EK3" s="798"/>
    </row>
    <row r="4" spans="1:141" s="3" customFormat="1" ht="12.75" customHeight="1" x14ac:dyDescent="0.2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6"/>
      <c r="R4" s="809" t="s">
        <v>25</v>
      </c>
      <c r="S4" s="805"/>
      <c r="T4" s="805"/>
      <c r="U4" s="806"/>
      <c r="V4" s="799" t="s">
        <v>748</v>
      </c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0"/>
      <c r="BE4" s="800"/>
      <c r="BF4" s="800"/>
      <c r="BG4" s="800"/>
      <c r="BH4" s="800"/>
      <c r="BI4" s="801"/>
      <c r="BJ4" s="797" t="s">
        <v>750</v>
      </c>
      <c r="BK4" s="798"/>
      <c r="BL4" s="798"/>
      <c r="BM4" s="798"/>
      <c r="BN4" s="798"/>
      <c r="BO4" s="798"/>
      <c r="BP4" s="798"/>
      <c r="BQ4" s="798"/>
      <c r="BR4" s="798"/>
      <c r="BS4" s="798"/>
      <c r="BT4" s="798"/>
      <c r="BU4" s="798"/>
      <c r="BV4" s="798"/>
      <c r="BW4" s="798"/>
      <c r="BX4" s="798"/>
      <c r="BY4" s="798"/>
      <c r="BZ4" s="798"/>
      <c r="CA4" s="798"/>
      <c r="CB4" s="798"/>
      <c r="CC4" s="798"/>
      <c r="CD4" s="798"/>
      <c r="CE4" s="798"/>
      <c r="CF4" s="798"/>
      <c r="CG4" s="798"/>
      <c r="CH4" s="798"/>
      <c r="CI4" s="798"/>
      <c r="CJ4" s="798"/>
      <c r="CK4" s="798"/>
      <c r="CL4" s="798"/>
      <c r="CM4" s="798"/>
      <c r="CN4" s="798"/>
      <c r="CO4" s="798"/>
      <c r="CP4" s="798"/>
      <c r="CQ4" s="798"/>
      <c r="CR4" s="798"/>
      <c r="CS4" s="798"/>
      <c r="CT4" s="798"/>
      <c r="CU4" s="798"/>
      <c r="CV4" s="798"/>
      <c r="CW4" s="802"/>
      <c r="CX4" s="803" t="s">
        <v>786</v>
      </c>
      <c r="CY4" s="804"/>
      <c r="CZ4" s="804"/>
      <c r="DA4" s="804"/>
      <c r="DB4" s="804"/>
      <c r="DC4" s="804"/>
      <c r="DD4" s="804"/>
      <c r="DE4" s="804"/>
      <c r="DF4" s="804"/>
      <c r="DG4" s="804"/>
      <c r="DH4" s="804"/>
      <c r="DI4" s="804"/>
      <c r="DJ4" s="804"/>
      <c r="DK4" s="804"/>
      <c r="DL4" s="804"/>
      <c r="DM4" s="804"/>
      <c r="DN4" s="804"/>
      <c r="DO4" s="804"/>
      <c r="DP4" s="804"/>
      <c r="DQ4" s="804"/>
      <c r="DR4" s="804"/>
      <c r="DS4" s="804"/>
      <c r="DT4" s="804"/>
      <c r="DU4" s="804"/>
      <c r="DV4" s="804"/>
      <c r="DW4" s="804"/>
      <c r="DX4" s="804"/>
      <c r="DY4" s="804"/>
      <c r="DZ4" s="804"/>
      <c r="EA4" s="804"/>
      <c r="EB4" s="804"/>
      <c r="EC4" s="804"/>
      <c r="ED4" s="804"/>
      <c r="EE4" s="804"/>
      <c r="EF4" s="804"/>
      <c r="EG4" s="804"/>
      <c r="EH4" s="804"/>
      <c r="EI4" s="804"/>
      <c r="EJ4" s="804"/>
      <c r="EK4" s="804"/>
    </row>
    <row r="5" spans="1:141" s="3" customFormat="1" ht="11.25" x14ac:dyDescent="0.2">
      <c r="A5" s="805"/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6"/>
      <c r="R5" s="809"/>
      <c r="S5" s="805"/>
      <c r="T5" s="805"/>
      <c r="U5" s="806"/>
      <c r="V5" s="786" t="s">
        <v>32</v>
      </c>
      <c r="W5" s="787"/>
      <c r="X5" s="787"/>
      <c r="Y5" s="787"/>
      <c r="Z5" s="787"/>
      <c r="AA5" s="787"/>
      <c r="AB5" s="787"/>
      <c r="AC5" s="787"/>
      <c r="AD5" s="787"/>
      <c r="AE5" s="788"/>
      <c r="AF5" s="786" t="s">
        <v>139</v>
      </c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787"/>
      <c r="AX5" s="787"/>
      <c r="AY5" s="787"/>
      <c r="AZ5" s="787"/>
      <c r="BA5" s="787"/>
      <c r="BB5" s="787"/>
      <c r="BC5" s="787"/>
      <c r="BD5" s="787"/>
      <c r="BE5" s="787"/>
      <c r="BF5" s="787"/>
      <c r="BG5" s="787"/>
      <c r="BH5" s="787"/>
      <c r="BI5" s="788"/>
      <c r="BJ5" s="786" t="s">
        <v>32</v>
      </c>
      <c r="BK5" s="787"/>
      <c r="BL5" s="787"/>
      <c r="BM5" s="787"/>
      <c r="BN5" s="787"/>
      <c r="BO5" s="787"/>
      <c r="BP5" s="787"/>
      <c r="BQ5" s="787"/>
      <c r="BR5" s="787"/>
      <c r="BS5" s="788"/>
      <c r="BT5" s="786" t="s">
        <v>139</v>
      </c>
      <c r="BU5" s="787"/>
      <c r="BV5" s="787"/>
      <c r="BW5" s="787"/>
      <c r="BX5" s="787"/>
      <c r="BY5" s="787"/>
      <c r="BZ5" s="787"/>
      <c r="CA5" s="787"/>
      <c r="CB5" s="787"/>
      <c r="CC5" s="787"/>
      <c r="CD5" s="787"/>
      <c r="CE5" s="787"/>
      <c r="CF5" s="787"/>
      <c r="CG5" s="787"/>
      <c r="CH5" s="787"/>
      <c r="CI5" s="787"/>
      <c r="CJ5" s="787"/>
      <c r="CK5" s="787"/>
      <c r="CL5" s="787"/>
      <c r="CM5" s="787"/>
      <c r="CN5" s="787"/>
      <c r="CO5" s="787"/>
      <c r="CP5" s="787"/>
      <c r="CQ5" s="787"/>
      <c r="CR5" s="787"/>
      <c r="CS5" s="787"/>
      <c r="CT5" s="787"/>
      <c r="CU5" s="787"/>
      <c r="CV5" s="787"/>
      <c r="CW5" s="788"/>
      <c r="CX5" s="786" t="s">
        <v>32</v>
      </c>
      <c r="CY5" s="787"/>
      <c r="CZ5" s="787"/>
      <c r="DA5" s="787"/>
      <c r="DB5" s="787"/>
      <c r="DC5" s="787"/>
      <c r="DD5" s="787"/>
      <c r="DE5" s="787"/>
      <c r="DF5" s="787"/>
      <c r="DG5" s="788"/>
      <c r="DH5" s="792" t="s">
        <v>139</v>
      </c>
      <c r="DI5" s="793"/>
      <c r="DJ5" s="793"/>
      <c r="DK5" s="793"/>
      <c r="DL5" s="793"/>
      <c r="DM5" s="793"/>
      <c r="DN5" s="793"/>
      <c r="DO5" s="793"/>
      <c r="DP5" s="793"/>
      <c r="DQ5" s="793"/>
      <c r="DR5" s="793"/>
      <c r="DS5" s="793"/>
      <c r="DT5" s="793"/>
      <c r="DU5" s="793"/>
      <c r="DV5" s="793"/>
      <c r="DW5" s="793"/>
      <c r="DX5" s="793"/>
      <c r="DY5" s="793"/>
      <c r="DZ5" s="793"/>
      <c r="EA5" s="793"/>
      <c r="EB5" s="793"/>
      <c r="EC5" s="793"/>
      <c r="ED5" s="793"/>
      <c r="EE5" s="793"/>
      <c r="EF5" s="793"/>
      <c r="EG5" s="793"/>
      <c r="EH5" s="793"/>
      <c r="EI5" s="793"/>
      <c r="EJ5" s="793"/>
      <c r="EK5" s="793"/>
    </row>
    <row r="6" spans="1:141" s="3" customFormat="1" ht="11.25" x14ac:dyDescent="0.2">
      <c r="A6" s="805"/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6"/>
      <c r="R6" s="809"/>
      <c r="S6" s="805"/>
      <c r="T6" s="805"/>
      <c r="U6" s="806"/>
      <c r="V6" s="789"/>
      <c r="W6" s="790"/>
      <c r="X6" s="790"/>
      <c r="Y6" s="790"/>
      <c r="Z6" s="790"/>
      <c r="AA6" s="790"/>
      <c r="AB6" s="790"/>
      <c r="AC6" s="790"/>
      <c r="AD6" s="790"/>
      <c r="AE6" s="791"/>
      <c r="AF6" s="786" t="s">
        <v>751</v>
      </c>
      <c r="AG6" s="787"/>
      <c r="AH6" s="787"/>
      <c r="AI6" s="787"/>
      <c r="AJ6" s="787"/>
      <c r="AK6" s="787"/>
      <c r="AL6" s="787"/>
      <c r="AM6" s="787"/>
      <c r="AN6" s="787"/>
      <c r="AO6" s="787"/>
      <c r="AP6" s="786" t="s">
        <v>754</v>
      </c>
      <c r="AQ6" s="787"/>
      <c r="AR6" s="787"/>
      <c r="AS6" s="787"/>
      <c r="AT6" s="787"/>
      <c r="AU6" s="787"/>
      <c r="AV6" s="787"/>
      <c r="AW6" s="787"/>
      <c r="AX6" s="787"/>
      <c r="AY6" s="788"/>
      <c r="AZ6" s="786" t="s">
        <v>754</v>
      </c>
      <c r="BA6" s="787"/>
      <c r="BB6" s="787"/>
      <c r="BC6" s="787"/>
      <c r="BD6" s="787"/>
      <c r="BE6" s="787"/>
      <c r="BF6" s="787"/>
      <c r="BG6" s="787"/>
      <c r="BH6" s="787"/>
      <c r="BI6" s="788"/>
      <c r="BJ6" s="789"/>
      <c r="BK6" s="790"/>
      <c r="BL6" s="790"/>
      <c r="BM6" s="790"/>
      <c r="BN6" s="790"/>
      <c r="BO6" s="790"/>
      <c r="BP6" s="790"/>
      <c r="BQ6" s="790"/>
      <c r="BR6" s="790"/>
      <c r="BS6" s="791"/>
      <c r="BT6" s="786" t="s">
        <v>751</v>
      </c>
      <c r="BU6" s="787"/>
      <c r="BV6" s="787"/>
      <c r="BW6" s="787"/>
      <c r="BX6" s="787"/>
      <c r="BY6" s="787"/>
      <c r="BZ6" s="787"/>
      <c r="CA6" s="787"/>
      <c r="CB6" s="787"/>
      <c r="CC6" s="787"/>
      <c r="CD6" s="786" t="s">
        <v>754</v>
      </c>
      <c r="CE6" s="787"/>
      <c r="CF6" s="787"/>
      <c r="CG6" s="787"/>
      <c r="CH6" s="787"/>
      <c r="CI6" s="787"/>
      <c r="CJ6" s="787"/>
      <c r="CK6" s="787"/>
      <c r="CL6" s="787"/>
      <c r="CM6" s="788"/>
      <c r="CN6" s="786" t="s">
        <v>754</v>
      </c>
      <c r="CO6" s="787"/>
      <c r="CP6" s="787"/>
      <c r="CQ6" s="787"/>
      <c r="CR6" s="787"/>
      <c r="CS6" s="787"/>
      <c r="CT6" s="787"/>
      <c r="CU6" s="787"/>
      <c r="CV6" s="787"/>
      <c r="CW6" s="788"/>
      <c r="CX6" s="789"/>
      <c r="CY6" s="790"/>
      <c r="CZ6" s="790"/>
      <c r="DA6" s="790"/>
      <c r="DB6" s="790"/>
      <c r="DC6" s="790"/>
      <c r="DD6" s="790"/>
      <c r="DE6" s="790"/>
      <c r="DF6" s="790"/>
      <c r="DG6" s="791"/>
      <c r="DH6" s="786" t="s">
        <v>751</v>
      </c>
      <c r="DI6" s="787"/>
      <c r="DJ6" s="787"/>
      <c r="DK6" s="787"/>
      <c r="DL6" s="787"/>
      <c r="DM6" s="787"/>
      <c r="DN6" s="787"/>
      <c r="DO6" s="787"/>
      <c r="DP6" s="787"/>
      <c r="DQ6" s="787"/>
      <c r="DR6" s="786" t="s">
        <v>754</v>
      </c>
      <c r="DS6" s="787"/>
      <c r="DT6" s="787"/>
      <c r="DU6" s="787"/>
      <c r="DV6" s="787"/>
      <c r="DW6" s="787"/>
      <c r="DX6" s="787"/>
      <c r="DY6" s="787"/>
      <c r="DZ6" s="787"/>
      <c r="EA6" s="788"/>
      <c r="EB6" s="786" t="s">
        <v>754</v>
      </c>
      <c r="EC6" s="787"/>
      <c r="ED6" s="787"/>
      <c r="EE6" s="787"/>
      <c r="EF6" s="787"/>
      <c r="EG6" s="787"/>
      <c r="EH6" s="787"/>
      <c r="EI6" s="787"/>
      <c r="EJ6" s="787"/>
      <c r="EK6" s="787"/>
    </row>
    <row r="7" spans="1:141" s="3" customFormat="1" ht="11.25" x14ac:dyDescent="0.2">
      <c r="A7" s="805"/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6"/>
      <c r="R7" s="809"/>
      <c r="S7" s="805"/>
      <c r="T7" s="805"/>
      <c r="U7" s="806"/>
      <c r="V7" s="789"/>
      <c r="W7" s="790"/>
      <c r="X7" s="790"/>
      <c r="Y7" s="790"/>
      <c r="Z7" s="790"/>
      <c r="AA7" s="790"/>
      <c r="AB7" s="790"/>
      <c r="AC7" s="790"/>
      <c r="AD7" s="790"/>
      <c r="AE7" s="791"/>
      <c r="AF7" s="789" t="s">
        <v>752</v>
      </c>
      <c r="AG7" s="790"/>
      <c r="AH7" s="790"/>
      <c r="AI7" s="790"/>
      <c r="AJ7" s="790"/>
      <c r="AK7" s="790"/>
      <c r="AL7" s="790"/>
      <c r="AM7" s="790"/>
      <c r="AN7" s="790"/>
      <c r="AO7" s="790"/>
      <c r="AP7" s="789" t="s">
        <v>755</v>
      </c>
      <c r="AQ7" s="790"/>
      <c r="AR7" s="790"/>
      <c r="AS7" s="790"/>
      <c r="AT7" s="790"/>
      <c r="AU7" s="790"/>
      <c r="AV7" s="790"/>
      <c r="AW7" s="790"/>
      <c r="AX7" s="790"/>
      <c r="AY7" s="791"/>
      <c r="AZ7" s="789" t="s">
        <v>756</v>
      </c>
      <c r="BA7" s="790"/>
      <c r="BB7" s="790"/>
      <c r="BC7" s="790"/>
      <c r="BD7" s="790"/>
      <c r="BE7" s="790"/>
      <c r="BF7" s="790"/>
      <c r="BG7" s="790"/>
      <c r="BH7" s="790"/>
      <c r="BI7" s="791"/>
      <c r="BJ7" s="789"/>
      <c r="BK7" s="790"/>
      <c r="BL7" s="790"/>
      <c r="BM7" s="790"/>
      <c r="BN7" s="790"/>
      <c r="BO7" s="790"/>
      <c r="BP7" s="790"/>
      <c r="BQ7" s="790"/>
      <c r="BR7" s="790"/>
      <c r="BS7" s="791"/>
      <c r="BT7" s="789" t="s">
        <v>752</v>
      </c>
      <c r="BU7" s="790"/>
      <c r="BV7" s="790"/>
      <c r="BW7" s="790"/>
      <c r="BX7" s="790"/>
      <c r="BY7" s="790"/>
      <c r="BZ7" s="790"/>
      <c r="CA7" s="790"/>
      <c r="CB7" s="790"/>
      <c r="CC7" s="790"/>
      <c r="CD7" s="789" t="s">
        <v>755</v>
      </c>
      <c r="CE7" s="790"/>
      <c r="CF7" s="790"/>
      <c r="CG7" s="790"/>
      <c r="CH7" s="790"/>
      <c r="CI7" s="790"/>
      <c r="CJ7" s="790"/>
      <c r="CK7" s="790"/>
      <c r="CL7" s="790"/>
      <c r="CM7" s="791"/>
      <c r="CN7" s="789" t="s">
        <v>756</v>
      </c>
      <c r="CO7" s="790"/>
      <c r="CP7" s="790"/>
      <c r="CQ7" s="790"/>
      <c r="CR7" s="790"/>
      <c r="CS7" s="790"/>
      <c r="CT7" s="790"/>
      <c r="CU7" s="790"/>
      <c r="CV7" s="790"/>
      <c r="CW7" s="791"/>
      <c r="CX7" s="789"/>
      <c r="CY7" s="790"/>
      <c r="CZ7" s="790"/>
      <c r="DA7" s="790"/>
      <c r="DB7" s="790"/>
      <c r="DC7" s="790"/>
      <c r="DD7" s="790"/>
      <c r="DE7" s="790"/>
      <c r="DF7" s="790"/>
      <c r="DG7" s="791"/>
      <c r="DH7" s="789" t="s">
        <v>752</v>
      </c>
      <c r="DI7" s="790"/>
      <c r="DJ7" s="790"/>
      <c r="DK7" s="790"/>
      <c r="DL7" s="790"/>
      <c r="DM7" s="790"/>
      <c r="DN7" s="790"/>
      <c r="DO7" s="790"/>
      <c r="DP7" s="790"/>
      <c r="DQ7" s="790"/>
      <c r="DR7" s="789" t="s">
        <v>755</v>
      </c>
      <c r="DS7" s="790"/>
      <c r="DT7" s="790"/>
      <c r="DU7" s="790"/>
      <c r="DV7" s="790"/>
      <c r="DW7" s="790"/>
      <c r="DX7" s="790"/>
      <c r="DY7" s="790"/>
      <c r="DZ7" s="790"/>
      <c r="EA7" s="791"/>
      <c r="EB7" s="789" t="s">
        <v>756</v>
      </c>
      <c r="EC7" s="790"/>
      <c r="ED7" s="790"/>
      <c r="EE7" s="790"/>
      <c r="EF7" s="790"/>
      <c r="EG7" s="790"/>
      <c r="EH7" s="790"/>
      <c r="EI7" s="790"/>
      <c r="EJ7" s="790"/>
      <c r="EK7" s="790"/>
    </row>
    <row r="8" spans="1:141" s="3" customFormat="1" ht="11.25" x14ac:dyDescent="0.2">
      <c r="A8" s="805"/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6"/>
      <c r="R8" s="809"/>
      <c r="S8" s="805"/>
      <c r="T8" s="805"/>
      <c r="U8" s="806"/>
      <c r="V8" s="781"/>
      <c r="W8" s="782"/>
      <c r="X8" s="782"/>
      <c r="Y8" s="782"/>
      <c r="Z8" s="782"/>
      <c r="AA8" s="782"/>
      <c r="AB8" s="782"/>
      <c r="AC8" s="782"/>
      <c r="AD8" s="782"/>
      <c r="AE8" s="783"/>
      <c r="AF8" s="781" t="s">
        <v>753</v>
      </c>
      <c r="AG8" s="782"/>
      <c r="AH8" s="782"/>
      <c r="AI8" s="782"/>
      <c r="AJ8" s="782"/>
      <c r="AK8" s="782"/>
      <c r="AL8" s="782"/>
      <c r="AM8" s="782"/>
      <c r="AN8" s="782"/>
      <c r="AO8" s="782"/>
      <c r="AP8" s="781"/>
      <c r="AQ8" s="782"/>
      <c r="AR8" s="782"/>
      <c r="AS8" s="782"/>
      <c r="AT8" s="782"/>
      <c r="AU8" s="782"/>
      <c r="AV8" s="782"/>
      <c r="AW8" s="782"/>
      <c r="AX8" s="782"/>
      <c r="AY8" s="783"/>
      <c r="AZ8" s="781" t="s">
        <v>757</v>
      </c>
      <c r="BA8" s="782"/>
      <c r="BB8" s="782"/>
      <c r="BC8" s="782"/>
      <c r="BD8" s="782"/>
      <c r="BE8" s="782"/>
      <c r="BF8" s="782"/>
      <c r="BG8" s="782"/>
      <c r="BH8" s="782"/>
      <c r="BI8" s="783"/>
      <c r="BJ8" s="781"/>
      <c r="BK8" s="782"/>
      <c r="BL8" s="782"/>
      <c r="BM8" s="782"/>
      <c r="BN8" s="782"/>
      <c r="BO8" s="782"/>
      <c r="BP8" s="782"/>
      <c r="BQ8" s="782"/>
      <c r="BR8" s="782"/>
      <c r="BS8" s="783"/>
      <c r="BT8" s="781" t="s">
        <v>753</v>
      </c>
      <c r="BU8" s="782"/>
      <c r="BV8" s="782"/>
      <c r="BW8" s="782"/>
      <c r="BX8" s="782"/>
      <c r="BY8" s="782"/>
      <c r="BZ8" s="782"/>
      <c r="CA8" s="782"/>
      <c r="CB8" s="782"/>
      <c r="CC8" s="782"/>
      <c r="CD8" s="781"/>
      <c r="CE8" s="782"/>
      <c r="CF8" s="782"/>
      <c r="CG8" s="782"/>
      <c r="CH8" s="782"/>
      <c r="CI8" s="782"/>
      <c r="CJ8" s="782"/>
      <c r="CK8" s="782"/>
      <c r="CL8" s="782"/>
      <c r="CM8" s="783"/>
      <c r="CN8" s="781" t="s">
        <v>757</v>
      </c>
      <c r="CO8" s="782"/>
      <c r="CP8" s="782"/>
      <c r="CQ8" s="782"/>
      <c r="CR8" s="782"/>
      <c r="CS8" s="782"/>
      <c r="CT8" s="782"/>
      <c r="CU8" s="782"/>
      <c r="CV8" s="782"/>
      <c r="CW8" s="783"/>
      <c r="CX8" s="781"/>
      <c r="CY8" s="782"/>
      <c r="CZ8" s="782"/>
      <c r="DA8" s="782"/>
      <c r="DB8" s="782"/>
      <c r="DC8" s="782"/>
      <c r="DD8" s="782"/>
      <c r="DE8" s="782"/>
      <c r="DF8" s="782"/>
      <c r="DG8" s="783"/>
      <c r="DH8" s="781" t="s">
        <v>753</v>
      </c>
      <c r="DI8" s="782"/>
      <c r="DJ8" s="782"/>
      <c r="DK8" s="782"/>
      <c r="DL8" s="782"/>
      <c r="DM8" s="782"/>
      <c r="DN8" s="782"/>
      <c r="DO8" s="782"/>
      <c r="DP8" s="782"/>
      <c r="DQ8" s="782"/>
      <c r="DR8" s="781"/>
      <c r="DS8" s="782"/>
      <c r="DT8" s="782"/>
      <c r="DU8" s="782"/>
      <c r="DV8" s="782"/>
      <c r="DW8" s="782"/>
      <c r="DX8" s="782"/>
      <c r="DY8" s="782"/>
      <c r="DZ8" s="782"/>
      <c r="EA8" s="783"/>
      <c r="EB8" s="781" t="s">
        <v>757</v>
      </c>
      <c r="EC8" s="782"/>
      <c r="ED8" s="782"/>
      <c r="EE8" s="782"/>
      <c r="EF8" s="782"/>
      <c r="EG8" s="782"/>
      <c r="EH8" s="782"/>
      <c r="EI8" s="782"/>
      <c r="EJ8" s="782"/>
      <c r="EK8" s="782"/>
    </row>
    <row r="9" spans="1:141" s="3" customFormat="1" ht="11.25" x14ac:dyDescent="0.2">
      <c r="A9" s="805"/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6"/>
      <c r="R9" s="809"/>
      <c r="S9" s="805"/>
      <c r="T9" s="805"/>
      <c r="U9" s="806"/>
      <c r="V9" s="786" t="s">
        <v>758</v>
      </c>
      <c r="W9" s="787"/>
      <c r="X9" s="787"/>
      <c r="Y9" s="787"/>
      <c r="Z9" s="788"/>
      <c r="AA9" s="786" t="s">
        <v>761</v>
      </c>
      <c r="AB9" s="787"/>
      <c r="AC9" s="787"/>
      <c r="AD9" s="787"/>
      <c r="AE9" s="788"/>
      <c r="AF9" s="786" t="s">
        <v>758</v>
      </c>
      <c r="AG9" s="787"/>
      <c r="AH9" s="787"/>
      <c r="AI9" s="787"/>
      <c r="AJ9" s="788"/>
      <c r="AK9" s="786" t="s">
        <v>761</v>
      </c>
      <c r="AL9" s="787"/>
      <c r="AM9" s="787"/>
      <c r="AN9" s="787"/>
      <c r="AO9" s="788"/>
      <c r="AP9" s="786" t="s">
        <v>758</v>
      </c>
      <c r="AQ9" s="787"/>
      <c r="AR9" s="787"/>
      <c r="AS9" s="787"/>
      <c r="AT9" s="788"/>
      <c r="AU9" s="786" t="s">
        <v>761</v>
      </c>
      <c r="AV9" s="787"/>
      <c r="AW9" s="787"/>
      <c r="AX9" s="787"/>
      <c r="AY9" s="788"/>
      <c r="AZ9" s="786" t="s">
        <v>758</v>
      </c>
      <c r="BA9" s="787"/>
      <c r="BB9" s="787"/>
      <c r="BC9" s="787"/>
      <c r="BD9" s="788"/>
      <c r="BE9" s="786" t="s">
        <v>761</v>
      </c>
      <c r="BF9" s="787"/>
      <c r="BG9" s="787"/>
      <c r="BH9" s="787"/>
      <c r="BI9" s="788"/>
      <c r="BJ9" s="786" t="s">
        <v>758</v>
      </c>
      <c r="BK9" s="787"/>
      <c r="BL9" s="787"/>
      <c r="BM9" s="787"/>
      <c r="BN9" s="788"/>
      <c r="BO9" s="786" t="s">
        <v>761</v>
      </c>
      <c r="BP9" s="787"/>
      <c r="BQ9" s="787"/>
      <c r="BR9" s="787"/>
      <c r="BS9" s="788"/>
      <c r="BT9" s="786" t="s">
        <v>758</v>
      </c>
      <c r="BU9" s="787"/>
      <c r="BV9" s="787"/>
      <c r="BW9" s="787"/>
      <c r="BX9" s="788"/>
      <c r="BY9" s="786" t="s">
        <v>761</v>
      </c>
      <c r="BZ9" s="787"/>
      <c r="CA9" s="787"/>
      <c r="CB9" s="787"/>
      <c r="CC9" s="788"/>
      <c r="CD9" s="786" t="s">
        <v>758</v>
      </c>
      <c r="CE9" s="787"/>
      <c r="CF9" s="787"/>
      <c r="CG9" s="787"/>
      <c r="CH9" s="788"/>
      <c r="CI9" s="786" t="s">
        <v>761</v>
      </c>
      <c r="CJ9" s="787"/>
      <c r="CK9" s="787"/>
      <c r="CL9" s="787"/>
      <c r="CM9" s="788"/>
      <c r="CN9" s="786" t="s">
        <v>758</v>
      </c>
      <c r="CO9" s="787"/>
      <c r="CP9" s="787"/>
      <c r="CQ9" s="787"/>
      <c r="CR9" s="788"/>
      <c r="CS9" s="786" t="s">
        <v>761</v>
      </c>
      <c r="CT9" s="787"/>
      <c r="CU9" s="787"/>
      <c r="CV9" s="787"/>
      <c r="CW9" s="788"/>
      <c r="CX9" s="786" t="s">
        <v>758</v>
      </c>
      <c r="CY9" s="787"/>
      <c r="CZ9" s="787"/>
      <c r="DA9" s="787"/>
      <c r="DB9" s="788"/>
      <c r="DC9" s="786" t="s">
        <v>761</v>
      </c>
      <c r="DD9" s="787"/>
      <c r="DE9" s="787"/>
      <c r="DF9" s="787"/>
      <c r="DG9" s="788"/>
      <c r="DH9" s="786" t="s">
        <v>758</v>
      </c>
      <c r="DI9" s="787"/>
      <c r="DJ9" s="787"/>
      <c r="DK9" s="787"/>
      <c r="DL9" s="788"/>
      <c r="DM9" s="786" t="s">
        <v>761</v>
      </c>
      <c r="DN9" s="787"/>
      <c r="DO9" s="787"/>
      <c r="DP9" s="787"/>
      <c r="DQ9" s="788"/>
      <c r="DR9" s="786" t="s">
        <v>758</v>
      </c>
      <c r="DS9" s="787"/>
      <c r="DT9" s="787"/>
      <c r="DU9" s="787"/>
      <c r="DV9" s="788"/>
      <c r="DW9" s="786" t="s">
        <v>761</v>
      </c>
      <c r="DX9" s="787"/>
      <c r="DY9" s="787"/>
      <c r="DZ9" s="787"/>
      <c r="EA9" s="788"/>
      <c r="EB9" s="786" t="s">
        <v>758</v>
      </c>
      <c r="EC9" s="787"/>
      <c r="ED9" s="787"/>
      <c r="EE9" s="787"/>
      <c r="EF9" s="788"/>
      <c r="EG9" s="786" t="s">
        <v>761</v>
      </c>
      <c r="EH9" s="787"/>
      <c r="EI9" s="787"/>
      <c r="EJ9" s="787"/>
      <c r="EK9" s="787"/>
    </row>
    <row r="10" spans="1:141" s="3" customFormat="1" ht="11.25" x14ac:dyDescent="0.2">
      <c r="A10" s="805"/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6"/>
      <c r="R10" s="809"/>
      <c r="S10" s="805"/>
      <c r="T10" s="805"/>
      <c r="U10" s="806"/>
      <c r="V10" s="789" t="s">
        <v>759</v>
      </c>
      <c r="W10" s="790"/>
      <c r="X10" s="790"/>
      <c r="Y10" s="790"/>
      <c r="Z10" s="791"/>
      <c r="AA10" s="789" t="s">
        <v>762</v>
      </c>
      <c r="AB10" s="790"/>
      <c r="AC10" s="790"/>
      <c r="AD10" s="790"/>
      <c r="AE10" s="791"/>
      <c r="AF10" s="789" t="s">
        <v>759</v>
      </c>
      <c r="AG10" s="790"/>
      <c r="AH10" s="790"/>
      <c r="AI10" s="790"/>
      <c r="AJ10" s="791"/>
      <c r="AK10" s="789" t="s">
        <v>762</v>
      </c>
      <c r="AL10" s="790"/>
      <c r="AM10" s="790"/>
      <c r="AN10" s="790"/>
      <c r="AO10" s="791"/>
      <c r="AP10" s="789" t="s">
        <v>759</v>
      </c>
      <c r="AQ10" s="790"/>
      <c r="AR10" s="790"/>
      <c r="AS10" s="790"/>
      <c r="AT10" s="791"/>
      <c r="AU10" s="789" t="s">
        <v>762</v>
      </c>
      <c r="AV10" s="790"/>
      <c r="AW10" s="790"/>
      <c r="AX10" s="790"/>
      <c r="AY10" s="791"/>
      <c r="AZ10" s="789" t="s">
        <v>759</v>
      </c>
      <c r="BA10" s="790"/>
      <c r="BB10" s="790"/>
      <c r="BC10" s="790"/>
      <c r="BD10" s="791"/>
      <c r="BE10" s="789" t="s">
        <v>762</v>
      </c>
      <c r="BF10" s="790"/>
      <c r="BG10" s="790"/>
      <c r="BH10" s="790"/>
      <c r="BI10" s="791"/>
      <c r="BJ10" s="789" t="s">
        <v>759</v>
      </c>
      <c r="BK10" s="790"/>
      <c r="BL10" s="790"/>
      <c r="BM10" s="790"/>
      <c r="BN10" s="791"/>
      <c r="BO10" s="789" t="s">
        <v>762</v>
      </c>
      <c r="BP10" s="790"/>
      <c r="BQ10" s="790"/>
      <c r="BR10" s="790"/>
      <c r="BS10" s="791"/>
      <c r="BT10" s="789" t="s">
        <v>759</v>
      </c>
      <c r="BU10" s="790"/>
      <c r="BV10" s="790"/>
      <c r="BW10" s="790"/>
      <c r="BX10" s="791"/>
      <c r="BY10" s="789" t="s">
        <v>762</v>
      </c>
      <c r="BZ10" s="790"/>
      <c r="CA10" s="790"/>
      <c r="CB10" s="790"/>
      <c r="CC10" s="791"/>
      <c r="CD10" s="789" t="s">
        <v>759</v>
      </c>
      <c r="CE10" s="790"/>
      <c r="CF10" s="790"/>
      <c r="CG10" s="790"/>
      <c r="CH10" s="791"/>
      <c r="CI10" s="789" t="s">
        <v>762</v>
      </c>
      <c r="CJ10" s="790"/>
      <c r="CK10" s="790"/>
      <c r="CL10" s="790"/>
      <c r="CM10" s="791"/>
      <c r="CN10" s="789" t="s">
        <v>759</v>
      </c>
      <c r="CO10" s="790"/>
      <c r="CP10" s="790"/>
      <c r="CQ10" s="790"/>
      <c r="CR10" s="791"/>
      <c r="CS10" s="789" t="s">
        <v>762</v>
      </c>
      <c r="CT10" s="790"/>
      <c r="CU10" s="790"/>
      <c r="CV10" s="790"/>
      <c r="CW10" s="791"/>
      <c r="CX10" s="789" t="s">
        <v>759</v>
      </c>
      <c r="CY10" s="790"/>
      <c r="CZ10" s="790"/>
      <c r="DA10" s="790"/>
      <c r="DB10" s="791"/>
      <c r="DC10" s="789" t="s">
        <v>762</v>
      </c>
      <c r="DD10" s="790"/>
      <c r="DE10" s="790"/>
      <c r="DF10" s="790"/>
      <c r="DG10" s="791"/>
      <c r="DH10" s="789" t="s">
        <v>759</v>
      </c>
      <c r="DI10" s="790"/>
      <c r="DJ10" s="790"/>
      <c r="DK10" s="790"/>
      <c r="DL10" s="791"/>
      <c r="DM10" s="789" t="s">
        <v>762</v>
      </c>
      <c r="DN10" s="790"/>
      <c r="DO10" s="790"/>
      <c r="DP10" s="790"/>
      <c r="DQ10" s="791"/>
      <c r="DR10" s="789" t="s">
        <v>759</v>
      </c>
      <c r="DS10" s="790"/>
      <c r="DT10" s="790"/>
      <c r="DU10" s="790"/>
      <c r="DV10" s="791"/>
      <c r="DW10" s="789" t="s">
        <v>762</v>
      </c>
      <c r="DX10" s="790"/>
      <c r="DY10" s="790"/>
      <c r="DZ10" s="790"/>
      <c r="EA10" s="791"/>
      <c r="EB10" s="789" t="s">
        <v>759</v>
      </c>
      <c r="EC10" s="790"/>
      <c r="ED10" s="790"/>
      <c r="EE10" s="790"/>
      <c r="EF10" s="791"/>
      <c r="EG10" s="789" t="s">
        <v>762</v>
      </c>
      <c r="EH10" s="790"/>
      <c r="EI10" s="790"/>
      <c r="EJ10" s="790"/>
      <c r="EK10" s="790"/>
    </row>
    <row r="11" spans="1:141" s="3" customFormat="1" ht="11.25" x14ac:dyDescent="0.2">
      <c r="A11" s="800"/>
      <c r="B11" s="800"/>
      <c r="C11" s="800"/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0"/>
      <c r="Q11" s="801"/>
      <c r="R11" s="799"/>
      <c r="S11" s="800"/>
      <c r="T11" s="800"/>
      <c r="U11" s="801"/>
      <c r="V11" s="781" t="s">
        <v>760</v>
      </c>
      <c r="W11" s="782"/>
      <c r="X11" s="782"/>
      <c r="Y11" s="782"/>
      <c r="Z11" s="783"/>
      <c r="AA11" s="781" t="s">
        <v>763</v>
      </c>
      <c r="AB11" s="782"/>
      <c r="AC11" s="782"/>
      <c r="AD11" s="782"/>
      <c r="AE11" s="783"/>
      <c r="AF11" s="781" t="s">
        <v>760</v>
      </c>
      <c r="AG11" s="782"/>
      <c r="AH11" s="782"/>
      <c r="AI11" s="782"/>
      <c r="AJ11" s="783"/>
      <c r="AK11" s="781" t="s">
        <v>763</v>
      </c>
      <c r="AL11" s="782"/>
      <c r="AM11" s="782"/>
      <c r="AN11" s="782"/>
      <c r="AO11" s="783"/>
      <c r="AP11" s="781" t="s">
        <v>760</v>
      </c>
      <c r="AQ11" s="782"/>
      <c r="AR11" s="782"/>
      <c r="AS11" s="782"/>
      <c r="AT11" s="783"/>
      <c r="AU11" s="781" t="s">
        <v>763</v>
      </c>
      <c r="AV11" s="782"/>
      <c r="AW11" s="782"/>
      <c r="AX11" s="782"/>
      <c r="AY11" s="783"/>
      <c r="AZ11" s="781" t="s">
        <v>760</v>
      </c>
      <c r="BA11" s="782"/>
      <c r="BB11" s="782"/>
      <c r="BC11" s="782"/>
      <c r="BD11" s="783"/>
      <c r="BE11" s="781" t="s">
        <v>763</v>
      </c>
      <c r="BF11" s="782"/>
      <c r="BG11" s="782"/>
      <c r="BH11" s="782"/>
      <c r="BI11" s="783"/>
      <c r="BJ11" s="781" t="s">
        <v>760</v>
      </c>
      <c r="BK11" s="782"/>
      <c r="BL11" s="782"/>
      <c r="BM11" s="782"/>
      <c r="BN11" s="783"/>
      <c r="BO11" s="781" t="s">
        <v>763</v>
      </c>
      <c r="BP11" s="782"/>
      <c r="BQ11" s="782"/>
      <c r="BR11" s="782"/>
      <c r="BS11" s="783"/>
      <c r="BT11" s="781" t="s">
        <v>760</v>
      </c>
      <c r="BU11" s="782"/>
      <c r="BV11" s="782"/>
      <c r="BW11" s="782"/>
      <c r="BX11" s="783"/>
      <c r="BY11" s="781" t="s">
        <v>763</v>
      </c>
      <c r="BZ11" s="782"/>
      <c r="CA11" s="782"/>
      <c r="CB11" s="782"/>
      <c r="CC11" s="783"/>
      <c r="CD11" s="781" t="s">
        <v>760</v>
      </c>
      <c r="CE11" s="782"/>
      <c r="CF11" s="782"/>
      <c r="CG11" s="782"/>
      <c r="CH11" s="783"/>
      <c r="CI11" s="781" t="s">
        <v>763</v>
      </c>
      <c r="CJ11" s="782"/>
      <c r="CK11" s="782"/>
      <c r="CL11" s="782"/>
      <c r="CM11" s="783"/>
      <c r="CN11" s="781" t="s">
        <v>760</v>
      </c>
      <c r="CO11" s="782"/>
      <c r="CP11" s="782"/>
      <c r="CQ11" s="782"/>
      <c r="CR11" s="783"/>
      <c r="CS11" s="781" t="s">
        <v>763</v>
      </c>
      <c r="CT11" s="782"/>
      <c r="CU11" s="782"/>
      <c r="CV11" s="782"/>
      <c r="CW11" s="783"/>
      <c r="CX11" s="781" t="s">
        <v>760</v>
      </c>
      <c r="CY11" s="782"/>
      <c r="CZ11" s="782"/>
      <c r="DA11" s="782"/>
      <c r="DB11" s="783"/>
      <c r="DC11" s="781" t="s">
        <v>763</v>
      </c>
      <c r="DD11" s="782"/>
      <c r="DE11" s="782"/>
      <c r="DF11" s="782"/>
      <c r="DG11" s="783"/>
      <c r="DH11" s="781" t="s">
        <v>760</v>
      </c>
      <c r="DI11" s="782"/>
      <c r="DJ11" s="782"/>
      <c r="DK11" s="782"/>
      <c r="DL11" s="783"/>
      <c r="DM11" s="781" t="s">
        <v>763</v>
      </c>
      <c r="DN11" s="782"/>
      <c r="DO11" s="782"/>
      <c r="DP11" s="782"/>
      <c r="DQ11" s="783"/>
      <c r="DR11" s="781" t="s">
        <v>760</v>
      </c>
      <c r="DS11" s="782"/>
      <c r="DT11" s="782"/>
      <c r="DU11" s="782"/>
      <c r="DV11" s="783"/>
      <c r="DW11" s="781" t="s">
        <v>763</v>
      </c>
      <c r="DX11" s="782"/>
      <c r="DY11" s="782"/>
      <c r="DZ11" s="782"/>
      <c r="EA11" s="783"/>
      <c r="EB11" s="781" t="s">
        <v>760</v>
      </c>
      <c r="EC11" s="782"/>
      <c r="ED11" s="782"/>
      <c r="EE11" s="782"/>
      <c r="EF11" s="783"/>
      <c r="EG11" s="781" t="s">
        <v>763</v>
      </c>
      <c r="EH11" s="782"/>
      <c r="EI11" s="782"/>
      <c r="EJ11" s="782"/>
      <c r="EK11" s="782"/>
    </row>
    <row r="12" spans="1:141" s="3" customFormat="1" ht="12" thickBot="1" x14ac:dyDescent="0.25">
      <c r="A12" s="802">
        <v>1</v>
      </c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10">
        <v>2</v>
      </c>
      <c r="S12" s="810"/>
      <c r="T12" s="810"/>
      <c r="U12" s="810"/>
      <c r="V12" s="810">
        <v>3</v>
      </c>
      <c r="W12" s="810"/>
      <c r="X12" s="810"/>
      <c r="Y12" s="810"/>
      <c r="Z12" s="810"/>
      <c r="AA12" s="810">
        <v>4</v>
      </c>
      <c r="AB12" s="810"/>
      <c r="AC12" s="810"/>
      <c r="AD12" s="810"/>
      <c r="AE12" s="810"/>
      <c r="AF12" s="810">
        <v>5</v>
      </c>
      <c r="AG12" s="810"/>
      <c r="AH12" s="810"/>
      <c r="AI12" s="810"/>
      <c r="AJ12" s="810"/>
      <c r="AK12" s="810">
        <v>6</v>
      </c>
      <c r="AL12" s="810"/>
      <c r="AM12" s="810"/>
      <c r="AN12" s="810"/>
      <c r="AO12" s="810"/>
      <c r="AP12" s="810">
        <v>7</v>
      </c>
      <c r="AQ12" s="810"/>
      <c r="AR12" s="810"/>
      <c r="AS12" s="810"/>
      <c r="AT12" s="810"/>
      <c r="AU12" s="810">
        <v>8</v>
      </c>
      <c r="AV12" s="810"/>
      <c r="AW12" s="810"/>
      <c r="AX12" s="810"/>
      <c r="AY12" s="810"/>
      <c r="AZ12" s="810">
        <v>9</v>
      </c>
      <c r="BA12" s="810"/>
      <c r="BB12" s="810"/>
      <c r="BC12" s="810"/>
      <c r="BD12" s="810"/>
      <c r="BE12" s="810">
        <v>10</v>
      </c>
      <c r="BF12" s="810"/>
      <c r="BG12" s="810"/>
      <c r="BH12" s="810"/>
      <c r="BI12" s="810"/>
      <c r="BJ12" s="810">
        <v>11</v>
      </c>
      <c r="BK12" s="810"/>
      <c r="BL12" s="810"/>
      <c r="BM12" s="810"/>
      <c r="BN12" s="810"/>
      <c r="BO12" s="810">
        <v>12</v>
      </c>
      <c r="BP12" s="810"/>
      <c r="BQ12" s="810"/>
      <c r="BR12" s="810"/>
      <c r="BS12" s="810"/>
      <c r="BT12" s="810">
        <v>13</v>
      </c>
      <c r="BU12" s="810"/>
      <c r="BV12" s="810"/>
      <c r="BW12" s="810"/>
      <c r="BX12" s="810"/>
      <c r="BY12" s="810">
        <v>14</v>
      </c>
      <c r="BZ12" s="810"/>
      <c r="CA12" s="810"/>
      <c r="CB12" s="810"/>
      <c r="CC12" s="810"/>
      <c r="CD12" s="810">
        <v>15</v>
      </c>
      <c r="CE12" s="810"/>
      <c r="CF12" s="810"/>
      <c r="CG12" s="810"/>
      <c r="CH12" s="810"/>
      <c r="CI12" s="810">
        <v>16</v>
      </c>
      <c r="CJ12" s="810"/>
      <c r="CK12" s="810"/>
      <c r="CL12" s="810"/>
      <c r="CM12" s="810"/>
      <c r="CN12" s="810">
        <v>17</v>
      </c>
      <c r="CO12" s="810"/>
      <c r="CP12" s="810"/>
      <c r="CQ12" s="810"/>
      <c r="CR12" s="810"/>
      <c r="CS12" s="810">
        <v>18</v>
      </c>
      <c r="CT12" s="810"/>
      <c r="CU12" s="810"/>
      <c r="CV12" s="810"/>
      <c r="CW12" s="810"/>
      <c r="CX12" s="810">
        <v>19</v>
      </c>
      <c r="CY12" s="810"/>
      <c r="CZ12" s="810"/>
      <c r="DA12" s="810"/>
      <c r="DB12" s="810"/>
      <c r="DC12" s="810">
        <v>20</v>
      </c>
      <c r="DD12" s="810"/>
      <c r="DE12" s="810"/>
      <c r="DF12" s="810"/>
      <c r="DG12" s="810"/>
      <c r="DH12" s="810">
        <v>21</v>
      </c>
      <c r="DI12" s="810"/>
      <c r="DJ12" s="810"/>
      <c r="DK12" s="810"/>
      <c r="DL12" s="810"/>
      <c r="DM12" s="810">
        <v>22</v>
      </c>
      <c r="DN12" s="810"/>
      <c r="DO12" s="810"/>
      <c r="DP12" s="810"/>
      <c r="DQ12" s="810"/>
      <c r="DR12" s="810">
        <v>23</v>
      </c>
      <c r="DS12" s="810"/>
      <c r="DT12" s="810"/>
      <c r="DU12" s="810"/>
      <c r="DV12" s="810"/>
      <c r="DW12" s="810">
        <v>24</v>
      </c>
      <c r="DX12" s="810"/>
      <c r="DY12" s="810"/>
      <c r="DZ12" s="810"/>
      <c r="EA12" s="810"/>
      <c r="EB12" s="810">
        <v>25</v>
      </c>
      <c r="EC12" s="810"/>
      <c r="ED12" s="810"/>
      <c r="EE12" s="810"/>
      <c r="EF12" s="810"/>
      <c r="EG12" s="810">
        <v>26</v>
      </c>
      <c r="EH12" s="810"/>
      <c r="EI12" s="810"/>
      <c r="EJ12" s="810"/>
      <c r="EK12" s="794"/>
    </row>
    <row r="13" spans="1:141" s="3" customFormat="1" ht="13.5" customHeight="1" x14ac:dyDescent="0.2">
      <c r="A13" s="808" t="s">
        <v>647</v>
      </c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784" t="s">
        <v>44</v>
      </c>
      <c r="S13" s="785"/>
      <c r="T13" s="785"/>
      <c r="U13" s="785"/>
      <c r="V13" s="811">
        <f>SUM(V14,V45,V47,V49,V57,V58,V59,V60,V63)</f>
        <v>43</v>
      </c>
      <c r="W13" s="811"/>
      <c r="X13" s="811"/>
      <c r="Y13" s="811"/>
      <c r="Z13" s="811"/>
      <c r="AA13" s="811">
        <f t="shared" ref="AA13" si="0">SUM(AA14,AA45,AA47,AA49,AA57,AA58,AA59,AA60,AA63)</f>
        <v>43</v>
      </c>
      <c r="AB13" s="811"/>
      <c r="AC13" s="811"/>
      <c r="AD13" s="811"/>
      <c r="AE13" s="811"/>
      <c r="AF13" s="811">
        <f t="shared" ref="AF13" si="1">SUM(AF14,AF45,AF47,AF49,AF57,AF58,AF59,AF60,AF63)</f>
        <v>43</v>
      </c>
      <c r="AG13" s="811"/>
      <c r="AH13" s="811"/>
      <c r="AI13" s="811"/>
      <c r="AJ13" s="811"/>
      <c r="AK13" s="811">
        <f t="shared" ref="AK13" si="2">SUM(AK14,AK45,AK47,AK49,AK57,AK58,AK59,AK60,AK63)</f>
        <v>43</v>
      </c>
      <c r="AL13" s="811"/>
      <c r="AM13" s="811"/>
      <c r="AN13" s="811"/>
      <c r="AO13" s="811"/>
      <c r="AP13" s="812"/>
      <c r="AQ13" s="812"/>
      <c r="AR13" s="812"/>
      <c r="AS13" s="812"/>
      <c r="AT13" s="812"/>
      <c r="AU13" s="812"/>
      <c r="AV13" s="812"/>
      <c r="AW13" s="812"/>
      <c r="AX13" s="812"/>
      <c r="AY13" s="812"/>
      <c r="AZ13" s="812"/>
      <c r="BA13" s="812"/>
      <c r="BB13" s="812"/>
      <c r="BC13" s="812"/>
      <c r="BD13" s="812"/>
      <c r="BE13" s="812"/>
      <c r="BF13" s="812"/>
      <c r="BG13" s="812"/>
      <c r="BH13" s="812"/>
      <c r="BI13" s="812"/>
      <c r="BJ13" s="812">
        <v>1</v>
      </c>
      <c r="BK13" s="812"/>
      <c r="BL13" s="812"/>
      <c r="BM13" s="812"/>
      <c r="BN13" s="812"/>
      <c r="BO13" s="812">
        <v>1</v>
      </c>
      <c r="BP13" s="812"/>
      <c r="BQ13" s="812"/>
      <c r="BR13" s="812"/>
      <c r="BS13" s="812"/>
      <c r="BT13" s="812">
        <v>1</v>
      </c>
      <c r="BU13" s="812"/>
      <c r="BV13" s="812"/>
      <c r="BW13" s="812"/>
      <c r="BX13" s="812"/>
      <c r="BY13" s="812">
        <v>1</v>
      </c>
      <c r="BZ13" s="812"/>
      <c r="CA13" s="812"/>
      <c r="CB13" s="812"/>
      <c r="CC13" s="812"/>
      <c r="CD13" s="812"/>
      <c r="CE13" s="812"/>
      <c r="CF13" s="812"/>
      <c r="CG13" s="812"/>
      <c r="CH13" s="812"/>
      <c r="CI13" s="812"/>
      <c r="CJ13" s="812"/>
      <c r="CK13" s="812"/>
      <c r="CL13" s="812"/>
      <c r="CM13" s="812"/>
      <c r="CN13" s="812"/>
      <c r="CO13" s="812"/>
      <c r="CP13" s="812"/>
      <c r="CQ13" s="812"/>
      <c r="CR13" s="812"/>
      <c r="CS13" s="812"/>
      <c r="CT13" s="812"/>
      <c r="CU13" s="812"/>
      <c r="CV13" s="812"/>
      <c r="CW13" s="812"/>
      <c r="CX13" s="812">
        <v>1</v>
      </c>
      <c r="CY13" s="812"/>
      <c r="CZ13" s="812"/>
      <c r="DA13" s="812"/>
      <c r="DB13" s="812"/>
      <c r="DC13" s="812">
        <v>1</v>
      </c>
      <c r="DD13" s="812"/>
      <c r="DE13" s="812"/>
      <c r="DF13" s="812"/>
      <c r="DG13" s="812"/>
      <c r="DH13" s="812">
        <v>1</v>
      </c>
      <c r="DI13" s="812"/>
      <c r="DJ13" s="812"/>
      <c r="DK13" s="812"/>
      <c r="DL13" s="812"/>
      <c r="DM13" s="812">
        <v>1</v>
      </c>
      <c r="DN13" s="812"/>
      <c r="DO13" s="812"/>
      <c r="DP13" s="812"/>
      <c r="DQ13" s="812"/>
      <c r="DR13" s="812"/>
      <c r="DS13" s="812"/>
      <c r="DT13" s="812"/>
      <c r="DU13" s="812"/>
      <c r="DV13" s="812"/>
      <c r="DW13" s="812"/>
      <c r="DX13" s="812"/>
      <c r="DY13" s="812"/>
      <c r="DZ13" s="812"/>
      <c r="EA13" s="812"/>
      <c r="EB13" s="812"/>
      <c r="EC13" s="812"/>
      <c r="ED13" s="812"/>
      <c r="EE13" s="812"/>
      <c r="EF13" s="812"/>
      <c r="EG13" s="812"/>
      <c r="EH13" s="812"/>
      <c r="EI13" s="812"/>
      <c r="EJ13" s="812"/>
      <c r="EK13" s="813"/>
    </row>
    <row r="14" spans="1:141" s="3" customFormat="1" ht="11.25" x14ac:dyDescent="0.2">
      <c r="A14" s="771" t="s">
        <v>788</v>
      </c>
      <c r="B14" s="771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49" t="s">
        <v>287</v>
      </c>
      <c r="S14" s="750"/>
      <c r="T14" s="750"/>
      <c r="U14" s="750"/>
      <c r="V14" s="762">
        <f>SUM(V17:Z44)</f>
        <v>41</v>
      </c>
      <c r="W14" s="763"/>
      <c r="X14" s="763"/>
      <c r="Y14" s="763"/>
      <c r="Z14" s="764"/>
      <c r="AA14" s="762">
        <f t="shared" ref="AA14" si="3">SUM(AA17:AE44)</f>
        <v>41</v>
      </c>
      <c r="AB14" s="763"/>
      <c r="AC14" s="763"/>
      <c r="AD14" s="763"/>
      <c r="AE14" s="764"/>
      <c r="AF14" s="762">
        <f t="shared" ref="AF14" si="4">SUM(AF17:AJ44)</f>
        <v>41</v>
      </c>
      <c r="AG14" s="763"/>
      <c r="AH14" s="763"/>
      <c r="AI14" s="763"/>
      <c r="AJ14" s="764"/>
      <c r="AK14" s="762">
        <f t="shared" ref="AK14" si="5">SUM(AK17:AO44)</f>
        <v>41</v>
      </c>
      <c r="AL14" s="763"/>
      <c r="AM14" s="763"/>
      <c r="AN14" s="763"/>
      <c r="AO14" s="764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  <c r="BF14" s="751"/>
      <c r="BG14" s="751"/>
      <c r="BH14" s="751"/>
      <c r="BI14" s="751"/>
      <c r="BJ14" s="751"/>
      <c r="BK14" s="751"/>
      <c r="BL14" s="751"/>
      <c r="BM14" s="751"/>
      <c r="BN14" s="751"/>
      <c r="BO14" s="751"/>
      <c r="BP14" s="751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751"/>
      <c r="CB14" s="751"/>
      <c r="CC14" s="751"/>
      <c r="CD14" s="751"/>
      <c r="CE14" s="751"/>
      <c r="CF14" s="751"/>
      <c r="CG14" s="751"/>
      <c r="CH14" s="751"/>
      <c r="CI14" s="751"/>
      <c r="CJ14" s="751"/>
      <c r="CK14" s="751"/>
      <c r="CL14" s="751"/>
      <c r="CM14" s="751"/>
      <c r="CN14" s="751"/>
      <c r="CO14" s="751"/>
      <c r="CP14" s="751"/>
      <c r="CQ14" s="751"/>
      <c r="CR14" s="751"/>
      <c r="CS14" s="751"/>
      <c r="CT14" s="751"/>
      <c r="CU14" s="751"/>
      <c r="CV14" s="751"/>
      <c r="CW14" s="751"/>
      <c r="CX14" s="751"/>
      <c r="CY14" s="751"/>
      <c r="CZ14" s="751"/>
      <c r="DA14" s="751"/>
      <c r="DB14" s="751"/>
      <c r="DC14" s="751"/>
      <c r="DD14" s="751"/>
      <c r="DE14" s="751"/>
      <c r="DF14" s="751"/>
      <c r="DG14" s="751"/>
      <c r="DH14" s="751"/>
      <c r="DI14" s="751"/>
      <c r="DJ14" s="751"/>
      <c r="DK14" s="751"/>
      <c r="DL14" s="751"/>
      <c r="DM14" s="751"/>
      <c r="DN14" s="751"/>
      <c r="DO14" s="751"/>
      <c r="DP14" s="751"/>
      <c r="DQ14" s="751"/>
      <c r="DR14" s="751"/>
      <c r="DS14" s="751"/>
      <c r="DT14" s="751"/>
      <c r="DU14" s="751"/>
      <c r="DV14" s="751"/>
      <c r="DW14" s="751"/>
      <c r="DX14" s="751"/>
      <c r="DY14" s="751"/>
      <c r="DZ14" s="751"/>
      <c r="EA14" s="751"/>
      <c r="EB14" s="751"/>
      <c r="EC14" s="751"/>
      <c r="ED14" s="751"/>
      <c r="EE14" s="751"/>
      <c r="EF14" s="751"/>
      <c r="EG14" s="747"/>
      <c r="EH14" s="747"/>
      <c r="EI14" s="747"/>
      <c r="EJ14" s="747"/>
      <c r="EK14" s="748"/>
    </row>
    <row r="15" spans="1:141" s="3" customFormat="1" ht="11.25" x14ac:dyDescent="0.2">
      <c r="A15" s="755" t="s">
        <v>789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49"/>
      <c r="S15" s="750"/>
      <c r="T15" s="750"/>
      <c r="U15" s="750"/>
      <c r="V15" s="765"/>
      <c r="W15" s="766"/>
      <c r="X15" s="766"/>
      <c r="Y15" s="766"/>
      <c r="Z15" s="767"/>
      <c r="AA15" s="765"/>
      <c r="AB15" s="766"/>
      <c r="AC15" s="766"/>
      <c r="AD15" s="766"/>
      <c r="AE15" s="767"/>
      <c r="AF15" s="765"/>
      <c r="AG15" s="766"/>
      <c r="AH15" s="766"/>
      <c r="AI15" s="766"/>
      <c r="AJ15" s="767"/>
      <c r="AK15" s="765"/>
      <c r="AL15" s="766"/>
      <c r="AM15" s="766"/>
      <c r="AN15" s="766"/>
      <c r="AO15" s="767"/>
      <c r="AP15" s="751"/>
      <c r="AQ15" s="751"/>
      <c r="AR15" s="751"/>
      <c r="AS15" s="751"/>
      <c r="AT15" s="751"/>
      <c r="AU15" s="751"/>
      <c r="AV15" s="751"/>
      <c r="AW15" s="751"/>
      <c r="AX15" s="751"/>
      <c r="AY15" s="751"/>
      <c r="AZ15" s="751"/>
      <c r="BA15" s="751"/>
      <c r="BB15" s="751"/>
      <c r="BC15" s="751"/>
      <c r="BD15" s="751"/>
      <c r="BE15" s="751"/>
      <c r="BF15" s="751"/>
      <c r="BG15" s="751"/>
      <c r="BH15" s="751"/>
      <c r="BI15" s="751"/>
      <c r="BJ15" s="751"/>
      <c r="BK15" s="751"/>
      <c r="BL15" s="751"/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1"/>
      <c r="CO15" s="751"/>
      <c r="CP15" s="751"/>
      <c r="CQ15" s="751"/>
      <c r="CR15" s="751"/>
      <c r="CS15" s="751"/>
      <c r="CT15" s="751"/>
      <c r="CU15" s="751"/>
      <c r="CV15" s="751"/>
      <c r="CW15" s="751"/>
      <c r="CX15" s="751"/>
      <c r="CY15" s="751"/>
      <c r="CZ15" s="751"/>
      <c r="DA15" s="751"/>
      <c r="DB15" s="751"/>
      <c r="DC15" s="751"/>
      <c r="DD15" s="751"/>
      <c r="DE15" s="751"/>
      <c r="DF15" s="751"/>
      <c r="DG15" s="751"/>
      <c r="DH15" s="751"/>
      <c r="DI15" s="751"/>
      <c r="DJ15" s="751"/>
      <c r="DK15" s="751"/>
      <c r="DL15" s="751"/>
      <c r="DM15" s="751"/>
      <c r="DN15" s="751"/>
      <c r="DO15" s="751"/>
      <c r="DP15" s="751"/>
      <c r="DQ15" s="751"/>
      <c r="DR15" s="751"/>
      <c r="DS15" s="751"/>
      <c r="DT15" s="751"/>
      <c r="DU15" s="751"/>
      <c r="DV15" s="751"/>
      <c r="DW15" s="751"/>
      <c r="DX15" s="751"/>
      <c r="DY15" s="751"/>
      <c r="DZ15" s="751"/>
      <c r="EA15" s="751"/>
      <c r="EB15" s="751"/>
      <c r="EC15" s="751"/>
      <c r="ED15" s="751"/>
      <c r="EE15" s="751"/>
      <c r="EF15" s="751"/>
      <c r="EG15" s="747"/>
      <c r="EH15" s="747"/>
      <c r="EI15" s="747"/>
      <c r="EJ15" s="747"/>
      <c r="EK15" s="748"/>
    </row>
    <row r="16" spans="1:141" s="3" customFormat="1" ht="11.25" x14ac:dyDescent="0.2">
      <c r="A16" s="754" t="s">
        <v>790</v>
      </c>
      <c r="B16" s="754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49"/>
      <c r="S16" s="750"/>
      <c r="T16" s="750"/>
      <c r="U16" s="750"/>
      <c r="V16" s="768"/>
      <c r="W16" s="769"/>
      <c r="X16" s="769"/>
      <c r="Y16" s="769"/>
      <c r="Z16" s="770"/>
      <c r="AA16" s="768"/>
      <c r="AB16" s="769"/>
      <c r="AC16" s="769"/>
      <c r="AD16" s="769"/>
      <c r="AE16" s="770"/>
      <c r="AF16" s="768"/>
      <c r="AG16" s="769"/>
      <c r="AH16" s="769"/>
      <c r="AI16" s="769"/>
      <c r="AJ16" s="770"/>
      <c r="AK16" s="768"/>
      <c r="AL16" s="769"/>
      <c r="AM16" s="769"/>
      <c r="AN16" s="769"/>
      <c r="AO16" s="770"/>
      <c r="AP16" s="751"/>
      <c r="AQ16" s="751"/>
      <c r="AR16" s="751"/>
      <c r="AS16" s="751"/>
      <c r="AT16" s="751"/>
      <c r="AU16" s="751"/>
      <c r="AV16" s="751"/>
      <c r="AW16" s="751"/>
      <c r="AX16" s="751"/>
      <c r="AY16" s="751"/>
      <c r="AZ16" s="751"/>
      <c r="BA16" s="751"/>
      <c r="BB16" s="751"/>
      <c r="BC16" s="751"/>
      <c r="BD16" s="751"/>
      <c r="BE16" s="751"/>
      <c r="BF16" s="751"/>
      <c r="BG16" s="751"/>
      <c r="BH16" s="751"/>
      <c r="BI16" s="751"/>
      <c r="BJ16" s="751"/>
      <c r="BK16" s="751"/>
      <c r="BL16" s="751"/>
      <c r="BM16" s="751"/>
      <c r="BN16" s="751"/>
      <c r="BO16" s="751"/>
      <c r="BP16" s="751"/>
      <c r="BQ16" s="751"/>
      <c r="BR16" s="751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1"/>
      <c r="CO16" s="751"/>
      <c r="CP16" s="751"/>
      <c r="CQ16" s="751"/>
      <c r="CR16" s="751"/>
      <c r="CS16" s="751"/>
      <c r="CT16" s="751"/>
      <c r="CU16" s="751"/>
      <c r="CV16" s="751"/>
      <c r="CW16" s="751"/>
      <c r="CX16" s="751"/>
      <c r="CY16" s="751"/>
      <c r="CZ16" s="751"/>
      <c r="DA16" s="751"/>
      <c r="DB16" s="751"/>
      <c r="DC16" s="751"/>
      <c r="DD16" s="751"/>
      <c r="DE16" s="751"/>
      <c r="DF16" s="751"/>
      <c r="DG16" s="751"/>
      <c r="DH16" s="751"/>
      <c r="DI16" s="751"/>
      <c r="DJ16" s="751"/>
      <c r="DK16" s="751"/>
      <c r="DL16" s="751"/>
      <c r="DM16" s="751"/>
      <c r="DN16" s="751"/>
      <c r="DO16" s="751"/>
      <c r="DP16" s="751"/>
      <c r="DQ16" s="751"/>
      <c r="DR16" s="751"/>
      <c r="DS16" s="751"/>
      <c r="DT16" s="751"/>
      <c r="DU16" s="751"/>
      <c r="DV16" s="751"/>
      <c r="DW16" s="751"/>
      <c r="DX16" s="751"/>
      <c r="DY16" s="751"/>
      <c r="DZ16" s="751"/>
      <c r="EA16" s="751"/>
      <c r="EB16" s="751"/>
      <c r="EC16" s="751"/>
      <c r="ED16" s="751"/>
      <c r="EE16" s="751"/>
      <c r="EF16" s="751"/>
      <c r="EG16" s="747"/>
      <c r="EH16" s="747"/>
      <c r="EI16" s="747"/>
      <c r="EJ16" s="747"/>
      <c r="EK16" s="748"/>
    </row>
    <row r="17" spans="1:141" s="3" customFormat="1" ht="11.25" x14ac:dyDescent="0.2">
      <c r="A17" s="778" t="s">
        <v>787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49" t="s">
        <v>672</v>
      </c>
      <c r="S17" s="750"/>
      <c r="T17" s="750"/>
      <c r="U17" s="750"/>
      <c r="V17" s="751">
        <v>19</v>
      </c>
      <c r="W17" s="751"/>
      <c r="X17" s="751"/>
      <c r="Y17" s="751"/>
      <c r="Z17" s="751"/>
      <c r="AA17" s="751">
        <v>19</v>
      </c>
      <c r="AB17" s="751"/>
      <c r="AC17" s="751"/>
      <c r="AD17" s="751"/>
      <c r="AE17" s="751"/>
      <c r="AF17" s="751">
        <v>19</v>
      </c>
      <c r="AG17" s="751"/>
      <c r="AH17" s="751"/>
      <c r="AI17" s="751"/>
      <c r="AJ17" s="751"/>
      <c r="AK17" s="751">
        <v>19</v>
      </c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1"/>
      <c r="BE17" s="751"/>
      <c r="BF17" s="751"/>
      <c r="BG17" s="751"/>
      <c r="BH17" s="751"/>
      <c r="BI17" s="751"/>
      <c r="BJ17" s="751"/>
      <c r="BK17" s="751"/>
      <c r="BL17" s="751"/>
      <c r="BM17" s="751"/>
      <c r="BN17" s="751"/>
      <c r="BO17" s="751"/>
      <c r="BP17" s="751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1"/>
      <c r="DD17" s="751"/>
      <c r="DE17" s="751"/>
      <c r="DF17" s="751"/>
      <c r="DG17" s="751"/>
      <c r="DH17" s="751"/>
      <c r="DI17" s="751"/>
      <c r="DJ17" s="751"/>
      <c r="DK17" s="751"/>
      <c r="DL17" s="751"/>
      <c r="DM17" s="751"/>
      <c r="DN17" s="751"/>
      <c r="DO17" s="751"/>
      <c r="DP17" s="751"/>
      <c r="DQ17" s="751"/>
      <c r="DR17" s="751"/>
      <c r="DS17" s="751"/>
      <c r="DT17" s="751"/>
      <c r="DU17" s="751"/>
      <c r="DV17" s="751"/>
      <c r="DW17" s="751"/>
      <c r="DX17" s="751"/>
      <c r="DY17" s="751"/>
      <c r="DZ17" s="751"/>
      <c r="EA17" s="751"/>
      <c r="EB17" s="751"/>
      <c r="EC17" s="751"/>
      <c r="ED17" s="751"/>
      <c r="EE17" s="751"/>
      <c r="EF17" s="751"/>
      <c r="EG17" s="747"/>
      <c r="EH17" s="747"/>
      <c r="EI17" s="747"/>
      <c r="EJ17" s="747"/>
      <c r="EK17" s="748"/>
    </row>
    <row r="18" spans="1:141" s="3" customFormat="1" ht="11.25" x14ac:dyDescent="0.2">
      <c r="A18" s="777" t="s">
        <v>791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49"/>
      <c r="S18" s="750"/>
      <c r="T18" s="750"/>
      <c r="U18" s="750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1"/>
      <c r="BE18" s="751"/>
      <c r="BF18" s="751"/>
      <c r="BG18" s="751"/>
      <c r="BH18" s="751"/>
      <c r="BI18" s="751"/>
      <c r="BJ18" s="751"/>
      <c r="BK18" s="751"/>
      <c r="BL18" s="751"/>
      <c r="BM18" s="751"/>
      <c r="BN18" s="751"/>
      <c r="BO18" s="751"/>
      <c r="BP18" s="751"/>
      <c r="BQ18" s="751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751"/>
      <c r="CI18" s="751"/>
      <c r="CJ18" s="751"/>
      <c r="CK18" s="751"/>
      <c r="CL18" s="751"/>
      <c r="CM18" s="751"/>
      <c r="CN18" s="751"/>
      <c r="CO18" s="751"/>
      <c r="CP18" s="751"/>
      <c r="CQ18" s="751"/>
      <c r="CR18" s="751"/>
      <c r="CS18" s="751"/>
      <c r="CT18" s="751"/>
      <c r="CU18" s="751"/>
      <c r="CV18" s="751"/>
      <c r="CW18" s="751"/>
      <c r="CX18" s="751"/>
      <c r="CY18" s="751"/>
      <c r="CZ18" s="751"/>
      <c r="DA18" s="751"/>
      <c r="DB18" s="751"/>
      <c r="DC18" s="751"/>
      <c r="DD18" s="751"/>
      <c r="DE18" s="751"/>
      <c r="DF18" s="751"/>
      <c r="DG18" s="751"/>
      <c r="DH18" s="751"/>
      <c r="DI18" s="751"/>
      <c r="DJ18" s="751"/>
      <c r="DK18" s="751"/>
      <c r="DL18" s="751"/>
      <c r="DM18" s="751"/>
      <c r="DN18" s="751"/>
      <c r="DO18" s="751"/>
      <c r="DP18" s="751"/>
      <c r="DQ18" s="751"/>
      <c r="DR18" s="751"/>
      <c r="DS18" s="751"/>
      <c r="DT18" s="751"/>
      <c r="DU18" s="751"/>
      <c r="DV18" s="751"/>
      <c r="DW18" s="751"/>
      <c r="DX18" s="751"/>
      <c r="DY18" s="751"/>
      <c r="DZ18" s="751"/>
      <c r="EA18" s="751"/>
      <c r="EB18" s="751"/>
      <c r="EC18" s="751"/>
      <c r="ED18" s="751"/>
      <c r="EE18" s="751"/>
      <c r="EF18" s="751"/>
      <c r="EG18" s="747"/>
      <c r="EH18" s="747"/>
      <c r="EI18" s="747"/>
      <c r="EJ18" s="747"/>
      <c r="EK18" s="748"/>
    </row>
    <row r="19" spans="1:141" s="3" customFormat="1" ht="11.25" x14ac:dyDescent="0.2">
      <c r="A19" s="777" t="s">
        <v>792</v>
      </c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7"/>
      <c r="R19" s="749"/>
      <c r="S19" s="750"/>
      <c r="T19" s="750"/>
      <c r="U19" s="750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751"/>
      <c r="AK19" s="751"/>
      <c r="AL19" s="751"/>
      <c r="AM19" s="751"/>
      <c r="AN19" s="751"/>
      <c r="AO19" s="751"/>
      <c r="AP19" s="751"/>
      <c r="AQ19" s="751"/>
      <c r="AR19" s="751"/>
      <c r="AS19" s="751"/>
      <c r="AT19" s="751"/>
      <c r="AU19" s="751"/>
      <c r="AV19" s="751"/>
      <c r="AW19" s="751"/>
      <c r="AX19" s="751"/>
      <c r="AY19" s="751"/>
      <c r="AZ19" s="751"/>
      <c r="BA19" s="751"/>
      <c r="BB19" s="751"/>
      <c r="BC19" s="751"/>
      <c r="BD19" s="751"/>
      <c r="BE19" s="751"/>
      <c r="BF19" s="751"/>
      <c r="BG19" s="751"/>
      <c r="BH19" s="751"/>
      <c r="BI19" s="751"/>
      <c r="BJ19" s="751"/>
      <c r="BK19" s="751"/>
      <c r="BL19" s="751"/>
      <c r="BM19" s="751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751"/>
      <c r="CE19" s="751"/>
      <c r="CF19" s="751"/>
      <c r="CG19" s="751"/>
      <c r="CH19" s="751"/>
      <c r="CI19" s="751"/>
      <c r="CJ19" s="751"/>
      <c r="CK19" s="751"/>
      <c r="CL19" s="751"/>
      <c r="CM19" s="751"/>
      <c r="CN19" s="751"/>
      <c r="CO19" s="751"/>
      <c r="CP19" s="751"/>
      <c r="CQ19" s="751"/>
      <c r="CR19" s="751"/>
      <c r="CS19" s="751"/>
      <c r="CT19" s="751"/>
      <c r="CU19" s="751"/>
      <c r="CV19" s="751"/>
      <c r="CW19" s="751"/>
      <c r="CX19" s="751"/>
      <c r="CY19" s="751"/>
      <c r="CZ19" s="751"/>
      <c r="DA19" s="751"/>
      <c r="DB19" s="751"/>
      <c r="DC19" s="751"/>
      <c r="DD19" s="751"/>
      <c r="DE19" s="751"/>
      <c r="DF19" s="751"/>
      <c r="DG19" s="751"/>
      <c r="DH19" s="751"/>
      <c r="DI19" s="751"/>
      <c r="DJ19" s="751"/>
      <c r="DK19" s="751"/>
      <c r="DL19" s="751"/>
      <c r="DM19" s="751"/>
      <c r="DN19" s="751"/>
      <c r="DO19" s="751"/>
      <c r="DP19" s="751"/>
      <c r="DQ19" s="751"/>
      <c r="DR19" s="751"/>
      <c r="DS19" s="751"/>
      <c r="DT19" s="751"/>
      <c r="DU19" s="751"/>
      <c r="DV19" s="751"/>
      <c r="DW19" s="751"/>
      <c r="DX19" s="751"/>
      <c r="DY19" s="751"/>
      <c r="DZ19" s="751"/>
      <c r="EA19" s="751"/>
      <c r="EB19" s="751"/>
      <c r="EC19" s="751"/>
      <c r="ED19" s="751"/>
      <c r="EE19" s="751"/>
      <c r="EF19" s="751"/>
      <c r="EG19" s="747"/>
      <c r="EH19" s="747"/>
      <c r="EI19" s="747"/>
      <c r="EJ19" s="747"/>
      <c r="EK19" s="748"/>
    </row>
    <row r="20" spans="1:141" s="3" customFormat="1" ht="11.25" x14ac:dyDescent="0.2">
      <c r="A20" s="776" t="s">
        <v>794</v>
      </c>
      <c r="B20" s="776"/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49"/>
      <c r="S20" s="750"/>
      <c r="T20" s="750"/>
      <c r="U20" s="750"/>
      <c r="V20" s="751"/>
      <c r="W20" s="751"/>
      <c r="X20" s="751"/>
      <c r="Y20" s="751"/>
      <c r="Z20" s="751"/>
      <c r="AA20" s="751"/>
      <c r="AB20" s="751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51"/>
      <c r="AQ20" s="751"/>
      <c r="AR20" s="751"/>
      <c r="AS20" s="751"/>
      <c r="AT20" s="751"/>
      <c r="AU20" s="751"/>
      <c r="AV20" s="751"/>
      <c r="AW20" s="751"/>
      <c r="AX20" s="751"/>
      <c r="AY20" s="751"/>
      <c r="AZ20" s="751"/>
      <c r="BA20" s="751"/>
      <c r="BB20" s="751"/>
      <c r="BC20" s="751"/>
      <c r="BD20" s="751"/>
      <c r="BE20" s="751"/>
      <c r="BF20" s="751"/>
      <c r="BG20" s="751"/>
      <c r="BH20" s="751"/>
      <c r="BI20" s="751"/>
      <c r="BJ20" s="751"/>
      <c r="BK20" s="751"/>
      <c r="BL20" s="751"/>
      <c r="BM20" s="751"/>
      <c r="BN20" s="751"/>
      <c r="BO20" s="751"/>
      <c r="BP20" s="751"/>
      <c r="BQ20" s="751"/>
      <c r="BR20" s="751"/>
      <c r="BS20" s="751"/>
      <c r="BT20" s="751"/>
      <c r="BU20" s="751"/>
      <c r="BV20" s="751"/>
      <c r="BW20" s="751"/>
      <c r="BX20" s="751"/>
      <c r="BY20" s="751"/>
      <c r="BZ20" s="751"/>
      <c r="CA20" s="751"/>
      <c r="CB20" s="751"/>
      <c r="CC20" s="751"/>
      <c r="CD20" s="751"/>
      <c r="CE20" s="751"/>
      <c r="CF20" s="751"/>
      <c r="CG20" s="751"/>
      <c r="CH20" s="751"/>
      <c r="CI20" s="751"/>
      <c r="CJ20" s="751"/>
      <c r="CK20" s="751"/>
      <c r="CL20" s="751"/>
      <c r="CM20" s="751"/>
      <c r="CN20" s="751"/>
      <c r="CO20" s="751"/>
      <c r="CP20" s="751"/>
      <c r="CQ20" s="751"/>
      <c r="CR20" s="751"/>
      <c r="CS20" s="751"/>
      <c r="CT20" s="751"/>
      <c r="CU20" s="751"/>
      <c r="CV20" s="751"/>
      <c r="CW20" s="751"/>
      <c r="CX20" s="751"/>
      <c r="CY20" s="751"/>
      <c r="CZ20" s="751"/>
      <c r="DA20" s="751"/>
      <c r="DB20" s="751"/>
      <c r="DC20" s="751"/>
      <c r="DD20" s="751"/>
      <c r="DE20" s="751"/>
      <c r="DF20" s="751"/>
      <c r="DG20" s="751"/>
      <c r="DH20" s="751"/>
      <c r="DI20" s="751"/>
      <c r="DJ20" s="751"/>
      <c r="DK20" s="751"/>
      <c r="DL20" s="751"/>
      <c r="DM20" s="751"/>
      <c r="DN20" s="751"/>
      <c r="DO20" s="751"/>
      <c r="DP20" s="751"/>
      <c r="DQ20" s="751"/>
      <c r="DR20" s="751"/>
      <c r="DS20" s="751"/>
      <c r="DT20" s="751"/>
      <c r="DU20" s="751"/>
      <c r="DV20" s="751"/>
      <c r="DW20" s="751"/>
      <c r="DX20" s="751"/>
      <c r="DY20" s="751"/>
      <c r="DZ20" s="751"/>
      <c r="EA20" s="751"/>
      <c r="EB20" s="751"/>
      <c r="EC20" s="751"/>
      <c r="ED20" s="751"/>
      <c r="EE20" s="751"/>
      <c r="EF20" s="751"/>
      <c r="EG20" s="747"/>
      <c r="EH20" s="747"/>
      <c r="EI20" s="747"/>
      <c r="EJ20" s="747"/>
      <c r="EK20" s="748"/>
    </row>
    <row r="21" spans="1:141" s="3" customFormat="1" ht="11.25" x14ac:dyDescent="0.2">
      <c r="A21" s="778" t="s">
        <v>791</v>
      </c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49" t="s">
        <v>798</v>
      </c>
      <c r="S21" s="750"/>
      <c r="T21" s="750"/>
      <c r="U21" s="750"/>
      <c r="V21" s="751">
        <v>19</v>
      </c>
      <c r="W21" s="751"/>
      <c r="X21" s="751"/>
      <c r="Y21" s="751"/>
      <c r="Z21" s="751"/>
      <c r="AA21" s="751">
        <v>19</v>
      </c>
      <c r="AB21" s="751"/>
      <c r="AC21" s="751"/>
      <c r="AD21" s="751"/>
      <c r="AE21" s="751"/>
      <c r="AF21" s="751">
        <v>19</v>
      </c>
      <c r="AG21" s="751"/>
      <c r="AH21" s="751"/>
      <c r="AI21" s="751"/>
      <c r="AJ21" s="751"/>
      <c r="AK21" s="751">
        <v>19</v>
      </c>
      <c r="AL21" s="751"/>
      <c r="AM21" s="751"/>
      <c r="AN21" s="751"/>
      <c r="AO21" s="751"/>
      <c r="AP21" s="751"/>
      <c r="AQ21" s="751"/>
      <c r="AR21" s="751"/>
      <c r="AS21" s="751"/>
      <c r="AT21" s="751"/>
      <c r="AU21" s="751"/>
      <c r="AV21" s="751"/>
      <c r="AW21" s="751"/>
      <c r="AX21" s="751"/>
      <c r="AY21" s="751"/>
      <c r="AZ21" s="751"/>
      <c r="BA21" s="751"/>
      <c r="BB21" s="751"/>
      <c r="BC21" s="751"/>
      <c r="BD21" s="751"/>
      <c r="BE21" s="751"/>
      <c r="BF21" s="751"/>
      <c r="BG21" s="751"/>
      <c r="BH21" s="751"/>
      <c r="BI21" s="751"/>
      <c r="BJ21" s="751">
        <v>1</v>
      </c>
      <c r="BK21" s="751"/>
      <c r="BL21" s="751"/>
      <c r="BM21" s="751"/>
      <c r="BN21" s="751"/>
      <c r="BO21" s="751">
        <v>1</v>
      </c>
      <c r="BP21" s="751"/>
      <c r="BQ21" s="751"/>
      <c r="BR21" s="751"/>
      <c r="BS21" s="751"/>
      <c r="BT21" s="751">
        <v>1</v>
      </c>
      <c r="BU21" s="751"/>
      <c r="BV21" s="751"/>
      <c r="BW21" s="751"/>
      <c r="BX21" s="751"/>
      <c r="BY21" s="751">
        <v>1</v>
      </c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1"/>
      <c r="DD21" s="751"/>
      <c r="DE21" s="751"/>
      <c r="DF21" s="751"/>
      <c r="DG21" s="751"/>
      <c r="DH21" s="751"/>
      <c r="DI21" s="751"/>
      <c r="DJ21" s="751"/>
      <c r="DK21" s="751"/>
      <c r="DL21" s="751"/>
      <c r="DM21" s="751"/>
      <c r="DN21" s="751"/>
      <c r="DO21" s="751"/>
      <c r="DP21" s="751"/>
      <c r="DQ21" s="751"/>
      <c r="DR21" s="751"/>
      <c r="DS21" s="751"/>
      <c r="DT21" s="751"/>
      <c r="DU21" s="751"/>
      <c r="DV21" s="751"/>
      <c r="DW21" s="751"/>
      <c r="DX21" s="751"/>
      <c r="DY21" s="751"/>
      <c r="DZ21" s="751"/>
      <c r="EA21" s="751"/>
      <c r="EB21" s="751"/>
      <c r="EC21" s="751"/>
      <c r="ED21" s="751"/>
      <c r="EE21" s="751"/>
      <c r="EF21" s="751"/>
      <c r="EG21" s="747"/>
      <c r="EH21" s="747"/>
      <c r="EI21" s="747"/>
      <c r="EJ21" s="747"/>
      <c r="EK21" s="748"/>
    </row>
    <row r="22" spans="1:141" s="3" customFormat="1" ht="11.25" x14ac:dyDescent="0.2">
      <c r="A22" s="777" t="s">
        <v>792</v>
      </c>
      <c r="B22" s="777"/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49"/>
      <c r="S22" s="750"/>
      <c r="T22" s="750"/>
      <c r="U22" s="750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751"/>
      <c r="BA22" s="751"/>
      <c r="BB22" s="751"/>
      <c r="BC22" s="751"/>
      <c r="BD22" s="751"/>
      <c r="BE22" s="751"/>
      <c r="BF22" s="751"/>
      <c r="BG22" s="751"/>
      <c r="BH22" s="751"/>
      <c r="BI22" s="751"/>
      <c r="BJ22" s="751"/>
      <c r="BK22" s="751"/>
      <c r="BL22" s="751"/>
      <c r="BM22" s="751"/>
      <c r="BN22" s="751"/>
      <c r="BO22" s="751"/>
      <c r="BP22" s="751"/>
      <c r="BQ22" s="751"/>
      <c r="BR22" s="751"/>
      <c r="BS22" s="751"/>
      <c r="BT22" s="751"/>
      <c r="BU22" s="751"/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1"/>
      <c r="CN22" s="751"/>
      <c r="CO22" s="751"/>
      <c r="CP22" s="751"/>
      <c r="CQ22" s="751"/>
      <c r="CR22" s="751"/>
      <c r="CS22" s="751"/>
      <c r="CT22" s="751"/>
      <c r="CU22" s="751"/>
      <c r="CV22" s="751"/>
      <c r="CW22" s="751"/>
      <c r="CX22" s="751"/>
      <c r="CY22" s="751"/>
      <c r="CZ22" s="751"/>
      <c r="DA22" s="751"/>
      <c r="DB22" s="751"/>
      <c r="DC22" s="751"/>
      <c r="DD22" s="751"/>
      <c r="DE22" s="751"/>
      <c r="DF22" s="751"/>
      <c r="DG22" s="751"/>
      <c r="DH22" s="751"/>
      <c r="DI22" s="751"/>
      <c r="DJ22" s="751"/>
      <c r="DK22" s="751"/>
      <c r="DL22" s="751"/>
      <c r="DM22" s="751"/>
      <c r="DN22" s="751"/>
      <c r="DO22" s="751"/>
      <c r="DP22" s="751"/>
      <c r="DQ22" s="751"/>
      <c r="DR22" s="751"/>
      <c r="DS22" s="751"/>
      <c r="DT22" s="751"/>
      <c r="DU22" s="751"/>
      <c r="DV22" s="751"/>
      <c r="DW22" s="751"/>
      <c r="DX22" s="751"/>
      <c r="DY22" s="751"/>
      <c r="DZ22" s="751"/>
      <c r="EA22" s="751"/>
      <c r="EB22" s="751"/>
      <c r="EC22" s="751"/>
      <c r="ED22" s="751"/>
      <c r="EE22" s="751"/>
      <c r="EF22" s="751"/>
      <c r="EG22" s="747"/>
      <c r="EH22" s="747"/>
      <c r="EI22" s="747"/>
      <c r="EJ22" s="747"/>
      <c r="EK22" s="748"/>
    </row>
    <row r="23" spans="1:141" s="3" customFormat="1" ht="11.25" x14ac:dyDescent="0.2">
      <c r="A23" s="776" t="s">
        <v>793</v>
      </c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49"/>
      <c r="S23" s="750"/>
      <c r="T23" s="750"/>
      <c r="U23" s="750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751"/>
      <c r="BI23" s="751"/>
      <c r="BJ23" s="751"/>
      <c r="BK23" s="751"/>
      <c r="BL23" s="751"/>
      <c r="BM23" s="751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1"/>
      <c r="CN23" s="751"/>
      <c r="CO23" s="751"/>
      <c r="CP23" s="751"/>
      <c r="CQ23" s="751"/>
      <c r="CR23" s="751"/>
      <c r="CS23" s="751"/>
      <c r="CT23" s="751"/>
      <c r="CU23" s="751"/>
      <c r="CV23" s="751"/>
      <c r="CW23" s="751"/>
      <c r="CX23" s="751"/>
      <c r="CY23" s="751"/>
      <c r="CZ23" s="751"/>
      <c r="DA23" s="751"/>
      <c r="DB23" s="751"/>
      <c r="DC23" s="751"/>
      <c r="DD23" s="751"/>
      <c r="DE23" s="751"/>
      <c r="DF23" s="751"/>
      <c r="DG23" s="751"/>
      <c r="DH23" s="751"/>
      <c r="DI23" s="751"/>
      <c r="DJ23" s="751"/>
      <c r="DK23" s="751"/>
      <c r="DL23" s="751"/>
      <c r="DM23" s="751"/>
      <c r="DN23" s="751"/>
      <c r="DO23" s="751"/>
      <c r="DP23" s="751"/>
      <c r="DQ23" s="751"/>
      <c r="DR23" s="751"/>
      <c r="DS23" s="751"/>
      <c r="DT23" s="751"/>
      <c r="DU23" s="751"/>
      <c r="DV23" s="751"/>
      <c r="DW23" s="751"/>
      <c r="DX23" s="751"/>
      <c r="DY23" s="751"/>
      <c r="DZ23" s="751"/>
      <c r="EA23" s="751"/>
      <c r="EB23" s="751"/>
      <c r="EC23" s="751"/>
      <c r="ED23" s="751"/>
      <c r="EE23" s="751"/>
      <c r="EF23" s="751"/>
      <c r="EG23" s="747"/>
      <c r="EH23" s="747"/>
      <c r="EI23" s="747"/>
      <c r="EJ23" s="747"/>
      <c r="EK23" s="748"/>
    </row>
    <row r="24" spans="1:141" s="3" customFormat="1" ht="11.25" x14ac:dyDescent="0.2">
      <c r="A24" s="778" t="s">
        <v>764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49" t="s">
        <v>673</v>
      </c>
      <c r="S24" s="750"/>
      <c r="T24" s="750"/>
      <c r="U24" s="750"/>
      <c r="V24" s="751">
        <v>0</v>
      </c>
      <c r="W24" s="751"/>
      <c r="X24" s="751"/>
      <c r="Y24" s="751"/>
      <c r="Z24" s="751"/>
      <c r="AA24" s="751">
        <v>0</v>
      </c>
      <c r="AB24" s="751"/>
      <c r="AC24" s="751"/>
      <c r="AD24" s="751"/>
      <c r="AE24" s="751"/>
      <c r="AF24" s="751">
        <v>0</v>
      </c>
      <c r="AG24" s="751"/>
      <c r="AH24" s="751"/>
      <c r="AI24" s="751"/>
      <c r="AJ24" s="751"/>
      <c r="AK24" s="751">
        <v>0</v>
      </c>
      <c r="AL24" s="751"/>
      <c r="AM24" s="751"/>
      <c r="AN24" s="751"/>
      <c r="AO24" s="751"/>
      <c r="AP24" s="751"/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51"/>
      <c r="BH24" s="751"/>
      <c r="BI24" s="751"/>
      <c r="BJ24" s="751"/>
      <c r="BK24" s="751"/>
      <c r="BL24" s="751"/>
      <c r="BM24" s="751"/>
      <c r="BN24" s="751"/>
      <c r="BO24" s="751"/>
      <c r="BP24" s="751"/>
      <c r="BQ24" s="751"/>
      <c r="BR24" s="751"/>
      <c r="BS24" s="751"/>
      <c r="BT24" s="751"/>
      <c r="BU24" s="751"/>
      <c r="BV24" s="751"/>
      <c r="BW24" s="751"/>
      <c r="BX24" s="751"/>
      <c r="BY24" s="751"/>
      <c r="BZ24" s="751"/>
      <c r="CA24" s="751"/>
      <c r="CB24" s="751"/>
      <c r="CC24" s="751"/>
      <c r="CD24" s="751"/>
      <c r="CE24" s="751"/>
      <c r="CF24" s="751"/>
      <c r="CG24" s="751"/>
      <c r="CH24" s="751"/>
      <c r="CI24" s="751"/>
      <c r="CJ24" s="751"/>
      <c r="CK24" s="751"/>
      <c r="CL24" s="751"/>
      <c r="CM24" s="751"/>
      <c r="CN24" s="751"/>
      <c r="CO24" s="751"/>
      <c r="CP24" s="751"/>
      <c r="CQ24" s="751"/>
      <c r="CR24" s="751"/>
      <c r="CS24" s="751"/>
      <c r="CT24" s="751"/>
      <c r="CU24" s="751"/>
      <c r="CV24" s="751"/>
      <c r="CW24" s="751"/>
      <c r="CX24" s="751"/>
      <c r="CY24" s="751"/>
      <c r="CZ24" s="751"/>
      <c r="DA24" s="751"/>
      <c r="DB24" s="751"/>
      <c r="DC24" s="751"/>
      <c r="DD24" s="751"/>
      <c r="DE24" s="751"/>
      <c r="DF24" s="751"/>
      <c r="DG24" s="751"/>
      <c r="DH24" s="751"/>
      <c r="DI24" s="751"/>
      <c r="DJ24" s="751"/>
      <c r="DK24" s="751"/>
      <c r="DL24" s="751"/>
      <c r="DM24" s="751"/>
      <c r="DN24" s="751"/>
      <c r="DO24" s="751"/>
      <c r="DP24" s="751"/>
      <c r="DQ24" s="751"/>
      <c r="DR24" s="751"/>
      <c r="DS24" s="751"/>
      <c r="DT24" s="751"/>
      <c r="DU24" s="751"/>
      <c r="DV24" s="751"/>
      <c r="DW24" s="751"/>
      <c r="DX24" s="751"/>
      <c r="DY24" s="751"/>
      <c r="DZ24" s="751"/>
      <c r="EA24" s="751"/>
      <c r="EB24" s="751"/>
      <c r="EC24" s="751"/>
      <c r="ED24" s="751"/>
      <c r="EE24" s="751"/>
      <c r="EF24" s="751"/>
      <c r="EG24" s="747"/>
      <c r="EH24" s="747"/>
      <c r="EI24" s="747"/>
      <c r="EJ24" s="747"/>
      <c r="EK24" s="748"/>
    </row>
    <row r="25" spans="1:141" s="3" customFormat="1" ht="11.25" x14ac:dyDescent="0.2">
      <c r="A25" s="777" t="s">
        <v>797</v>
      </c>
      <c r="B25" s="777"/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49"/>
      <c r="S25" s="750"/>
      <c r="T25" s="75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  <c r="BC25" s="751"/>
      <c r="BD25" s="751"/>
      <c r="BE25" s="751"/>
      <c r="BF25" s="751"/>
      <c r="BG25" s="751"/>
      <c r="BH25" s="751"/>
      <c r="BI25" s="751"/>
      <c r="BJ25" s="751"/>
      <c r="BK25" s="751"/>
      <c r="BL25" s="751"/>
      <c r="BM25" s="751"/>
      <c r="BN25" s="751"/>
      <c r="BO25" s="751"/>
      <c r="BP25" s="751"/>
      <c r="BQ25" s="751"/>
      <c r="BR25" s="751"/>
      <c r="BS25" s="751"/>
      <c r="BT25" s="751"/>
      <c r="BU25" s="751"/>
      <c r="BV25" s="751"/>
      <c r="BW25" s="751"/>
      <c r="BX25" s="751"/>
      <c r="BY25" s="751"/>
      <c r="BZ25" s="751"/>
      <c r="CA25" s="751"/>
      <c r="CB25" s="751"/>
      <c r="CC25" s="751"/>
      <c r="CD25" s="751"/>
      <c r="CE25" s="751"/>
      <c r="CF25" s="751"/>
      <c r="CG25" s="751"/>
      <c r="CH25" s="751"/>
      <c r="CI25" s="751"/>
      <c r="CJ25" s="751"/>
      <c r="CK25" s="751"/>
      <c r="CL25" s="751"/>
      <c r="CM25" s="751"/>
      <c r="CN25" s="751"/>
      <c r="CO25" s="751"/>
      <c r="CP25" s="751"/>
      <c r="CQ25" s="751"/>
      <c r="CR25" s="751"/>
      <c r="CS25" s="751"/>
      <c r="CT25" s="751"/>
      <c r="CU25" s="751"/>
      <c r="CV25" s="751"/>
      <c r="CW25" s="751"/>
      <c r="CX25" s="751"/>
      <c r="CY25" s="751"/>
      <c r="CZ25" s="751"/>
      <c r="DA25" s="751"/>
      <c r="DB25" s="751"/>
      <c r="DC25" s="751"/>
      <c r="DD25" s="751"/>
      <c r="DE25" s="751"/>
      <c r="DF25" s="751"/>
      <c r="DG25" s="751"/>
      <c r="DH25" s="751"/>
      <c r="DI25" s="751"/>
      <c r="DJ25" s="751"/>
      <c r="DK25" s="751"/>
      <c r="DL25" s="751"/>
      <c r="DM25" s="751"/>
      <c r="DN25" s="751"/>
      <c r="DO25" s="751"/>
      <c r="DP25" s="751"/>
      <c r="DQ25" s="751"/>
      <c r="DR25" s="751"/>
      <c r="DS25" s="751"/>
      <c r="DT25" s="751"/>
      <c r="DU25" s="751"/>
      <c r="DV25" s="751"/>
      <c r="DW25" s="751"/>
      <c r="DX25" s="751"/>
      <c r="DY25" s="751"/>
      <c r="DZ25" s="751"/>
      <c r="EA25" s="751"/>
      <c r="EB25" s="751"/>
      <c r="EC25" s="751"/>
      <c r="ED25" s="751"/>
      <c r="EE25" s="751"/>
      <c r="EF25" s="751"/>
      <c r="EG25" s="747"/>
      <c r="EH25" s="747"/>
      <c r="EI25" s="747"/>
      <c r="EJ25" s="747"/>
      <c r="EK25" s="748"/>
    </row>
    <row r="26" spans="1:141" s="3" customFormat="1" ht="11.25" x14ac:dyDescent="0.2">
      <c r="A26" s="777" t="s">
        <v>795</v>
      </c>
      <c r="B26" s="777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49"/>
      <c r="S26" s="750"/>
      <c r="T26" s="750"/>
      <c r="U26" s="750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1"/>
      <c r="AS26" s="751"/>
      <c r="AT26" s="751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51"/>
      <c r="BJ26" s="751"/>
      <c r="BK26" s="751"/>
      <c r="BL26" s="751"/>
      <c r="BM26" s="751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751"/>
      <c r="CH26" s="751"/>
      <c r="CI26" s="751"/>
      <c r="CJ26" s="751"/>
      <c r="CK26" s="751"/>
      <c r="CL26" s="751"/>
      <c r="CM26" s="751"/>
      <c r="CN26" s="751"/>
      <c r="CO26" s="751"/>
      <c r="CP26" s="751"/>
      <c r="CQ26" s="751"/>
      <c r="CR26" s="751"/>
      <c r="CS26" s="751"/>
      <c r="CT26" s="751"/>
      <c r="CU26" s="751"/>
      <c r="CV26" s="751"/>
      <c r="CW26" s="751"/>
      <c r="CX26" s="751"/>
      <c r="CY26" s="751"/>
      <c r="CZ26" s="751"/>
      <c r="DA26" s="751"/>
      <c r="DB26" s="751"/>
      <c r="DC26" s="751"/>
      <c r="DD26" s="751"/>
      <c r="DE26" s="751"/>
      <c r="DF26" s="751"/>
      <c r="DG26" s="751"/>
      <c r="DH26" s="751"/>
      <c r="DI26" s="751"/>
      <c r="DJ26" s="751"/>
      <c r="DK26" s="751"/>
      <c r="DL26" s="751"/>
      <c r="DM26" s="751"/>
      <c r="DN26" s="751"/>
      <c r="DO26" s="751"/>
      <c r="DP26" s="751"/>
      <c r="DQ26" s="751"/>
      <c r="DR26" s="751"/>
      <c r="DS26" s="751"/>
      <c r="DT26" s="751"/>
      <c r="DU26" s="751"/>
      <c r="DV26" s="751"/>
      <c r="DW26" s="751"/>
      <c r="DX26" s="751"/>
      <c r="DY26" s="751"/>
      <c r="DZ26" s="751"/>
      <c r="EA26" s="751"/>
      <c r="EB26" s="751"/>
      <c r="EC26" s="751"/>
      <c r="ED26" s="751"/>
      <c r="EE26" s="751"/>
      <c r="EF26" s="751"/>
      <c r="EG26" s="747"/>
      <c r="EH26" s="747"/>
      <c r="EI26" s="747"/>
      <c r="EJ26" s="747"/>
      <c r="EK26" s="748"/>
    </row>
    <row r="27" spans="1:141" s="3" customFormat="1" ht="11.25" x14ac:dyDescent="0.2">
      <c r="A27" s="776" t="s">
        <v>794</v>
      </c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49"/>
      <c r="S27" s="750"/>
      <c r="T27" s="750"/>
      <c r="U27" s="750"/>
      <c r="V27" s="751"/>
      <c r="W27" s="751"/>
      <c r="X27" s="751"/>
      <c r="Y27" s="751"/>
      <c r="Z27" s="751"/>
      <c r="AA27" s="751"/>
      <c r="AB27" s="751"/>
      <c r="AC27" s="751"/>
      <c r="AD27" s="751"/>
      <c r="AE27" s="751"/>
      <c r="AF27" s="751"/>
      <c r="AG27" s="751"/>
      <c r="AH27" s="751"/>
      <c r="AI27" s="751"/>
      <c r="AJ27" s="751"/>
      <c r="AK27" s="751"/>
      <c r="AL27" s="751"/>
      <c r="AM27" s="751"/>
      <c r="AN27" s="751"/>
      <c r="AO27" s="751"/>
      <c r="AP27" s="751"/>
      <c r="AQ27" s="751"/>
      <c r="AR27" s="751"/>
      <c r="AS27" s="751"/>
      <c r="AT27" s="751"/>
      <c r="AU27" s="751"/>
      <c r="AV27" s="751"/>
      <c r="AW27" s="751"/>
      <c r="AX27" s="751"/>
      <c r="AY27" s="751"/>
      <c r="AZ27" s="751"/>
      <c r="BA27" s="751"/>
      <c r="BB27" s="751"/>
      <c r="BC27" s="751"/>
      <c r="BD27" s="751"/>
      <c r="BE27" s="751"/>
      <c r="BF27" s="751"/>
      <c r="BG27" s="751"/>
      <c r="BH27" s="751"/>
      <c r="BI27" s="751"/>
      <c r="BJ27" s="751"/>
      <c r="BK27" s="751"/>
      <c r="BL27" s="751"/>
      <c r="BM27" s="751"/>
      <c r="BN27" s="751"/>
      <c r="BO27" s="751"/>
      <c r="BP27" s="751"/>
      <c r="BQ27" s="751"/>
      <c r="BR27" s="751"/>
      <c r="BS27" s="751"/>
      <c r="BT27" s="751"/>
      <c r="BU27" s="751"/>
      <c r="BV27" s="751"/>
      <c r="BW27" s="751"/>
      <c r="BX27" s="751"/>
      <c r="BY27" s="751"/>
      <c r="BZ27" s="751"/>
      <c r="CA27" s="751"/>
      <c r="CB27" s="751"/>
      <c r="CC27" s="751"/>
      <c r="CD27" s="751"/>
      <c r="CE27" s="751"/>
      <c r="CF27" s="751"/>
      <c r="CG27" s="751"/>
      <c r="CH27" s="751"/>
      <c r="CI27" s="751"/>
      <c r="CJ27" s="751"/>
      <c r="CK27" s="751"/>
      <c r="CL27" s="751"/>
      <c r="CM27" s="751"/>
      <c r="CN27" s="751"/>
      <c r="CO27" s="751"/>
      <c r="CP27" s="751"/>
      <c r="CQ27" s="751"/>
      <c r="CR27" s="751"/>
      <c r="CS27" s="751"/>
      <c r="CT27" s="751"/>
      <c r="CU27" s="751"/>
      <c r="CV27" s="751"/>
      <c r="CW27" s="751"/>
      <c r="CX27" s="751"/>
      <c r="CY27" s="751"/>
      <c r="CZ27" s="751"/>
      <c r="DA27" s="751"/>
      <c r="DB27" s="751"/>
      <c r="DC27" s="751"/>
      <c r="DD27" s="751"/>
      <c r="DE27" s="751"/>
      <c r="DF27" s="751"/>
      <c r="DG27" s="751"/>
      <c r="DH27" s="751"/>
      <c r="DI27" s="751"/>
      <c r="DJ27" s="751"/>
      <c r="DK27" s="751"/>
      <c r="DL27" s="751"/>
      <c r="DM27" s="751"/>
      <c r="DN27" s="751"/>
      <c r="DO27" s="751"/>
      <c r="DP27" s="751"/>
      <c r="DQ27" s="751"/>
      <c r="DR27" s="751"/>
      <c r="DS27" s="751"/>
      <c r="DT27" s="751"/>
      <c r="DU27" s="751"/>
      <c r="DV27" s="751"/>
      <c r="DW27" s="751"/>
      <c r="DX27" s="751"/>
      <c r="DY27" s="751"/>
      <c r="DZ27" s="751"/>
      <c r="EA27" s="751"/>
      <c r="EB27" s="751"/>
      <c r="EC27" s="751"/>
      <c r="ED27" s="751"/>
      <c r="EE27" s="751"/>
      <c r="EF27" s="751"/>
      <c r="EG27" s="747"/>
      <c r="EH27" s="747"/>
      <c r="EI27" s="747"/>
      <c r="EJ27" s="747"/>
      <c r="EK27" s="748"/>
    </row>
    <row r="28" spans="1:141" s="3" customFormat="1" ht="11.25" x14ac:dyDescent="0.2">
      <c r="A28" s="778" t="s">
        <v>764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49" t="s">
        <v>674</v>
      </c>
      <c r="S28" s="750"/>
      <c r="T28" s="750"/>
      <c r="U28" s="750"/>
      <c r="V28" s="751">
        <v>0</v>
      </c>
      <c r="W28" s="751"/>
      <c r="X28" s="751"/>
      <c r="Y28" s="751"/>
      <c r="Z28" s="751"/>
      <c r="AA28" s="751">
        <v>0</v>
      </c>
      <c r="AB28" s="751"/>
      <c r="AC28" s="751"/>
      <c r="AD28" s="751"/>
      <c r="AE28" s="751"/>
      <c r="AF28" s="751">
        <v>0</v>
      </c>
      <c r="AG28" s="751"/>
      <c r="AH28" s="751"/>
      <c r="AI28" s="751"/>
      <c r="AJ28" s="751"/>
      <c r="AK28" s="751">
        <v>0</v>
      </c>
      <c r="AL28" s="751"/>
      <c r="AM28" s="751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751"/>
      <c r="BA28" s="751"/>
      <c r="BB28" s="751"/>
      <c r="BC28" s="751"/>
      <c r="BD28" s="751"/>
      <c r="BE28" s="751"/>
      <c r="BF28" s="751"/>
      <c r="BG28" s="751"/>
      <c r="BH28" s="751"/>
      <c r="BI28" s="751"/>
      <c r="BJ28" s="751"/>
      <c r="BK28" s="751"/>
      <c r="BL28" s="751"/>
      <c r="BM28" s="751"/>
      <c r="BN28" s="751"/>
      <c r="BO28" s="751"/>
      <c r="BP28" s="751"/>
      <c r="BQ28" s="751"/>
      <c r="BR28" s="751"/>
      <c r="BS28" s="751"/>
      <c r="BT28" s="751"/>
      <c r="BU28" s="751"/>
      <c r="BV28" s="751"/>
      <c r="BW28" s="751"/>
      <c r="BX28" s="751"/>
      <c r="BY28" s="751"/>
      <c r="BZ28" s="751"/>
      <c r="CA28" s="751"/>
      <c r="CB28" s="751"/>
      <c r="CC28" s="751"/>
      <c r="CD28" s="751"/>
      <c r="CE28" s="751"/>
      <c r="CF28" s="751"/>
      <c r="CG28" s="751"/>
      <c r="CH28" s="751"/>
      <c r="CI28" s="751"/>
      <c r="CJ28" s="751"/>
      <c r="CK28" s="751"/>
      <c r="CL28" s="751"/>
      <c r="CM28" s="751"/>
      <c r="CN28" s="751"/>
      <c r="CO28" s="751"/>
      <c r="CP28" s="751"/>
      <c r="CQ28" s="751"/>
      <c r="CR28" s="751"/>
      <c r="CS28" s="751"/>
      <c r="CT28" s="751"/>
      <c r="CU28" s="751"/>
      <c r="CV28" s="751"/>
      <c r="CW28" s="751"/>
      <c r="CX28" s="751"/>
      <c r="CY28" s="751"/>
      <c r="CZ28" s="751"/>
      <c r="DA28" s="751"/>
      <c r="DB28" s="751"/>
      <c r="DC28" s="751"/>
      <c r="DD28" s="751"/>
      <c r="DE28" s="751"/>
      <c r="DF28" s="751"/>
      <c r="DG28" s="751"/>
      <c r="DH28" s="751"/>
      <c r="DI28" s="751"/>
      <c r="DJ28" s="751"/>
      <c r="DK28" s="751"/>
      <c r="DL28" s="751"/>
      <c r="DM28" s="751"/>
      <c r="DN28" s="751"/>
      <c r="DO28" s="751"/>
      <c r="DP28" s="751"/>
      <c r="DQ28" s="751"/>
      <c r="DR28" s="751"/>
      <c r="DS28" s="751"/>
      <c r="DT28" s="751"/>
      <c r="DU28" s="751"/>
      <c r="DV28" s="751"/>
      <c r="DW28" s="751"/>
      <c r="DX28" s="751"/>
      <c r="DY28" s="751"/>
      <c r="DZ28" s="751"/>
      <c r="EA28" s="751"/>
      <c r="EB28" s="751"/>
      <c r="EC28" s="751"/>
      <c r="ED28" s="751"/>
      <c r="EE28" s="751"/>
      <c r="EF28" s="751"/>
      <c r="EG28" s="747"/>
      <c r="EH28" s="747"/>
      <c r="EI28" s="747"/>
      <c r="EJ28" s="747"/>
      <c r="EK28" s="748"/>
    </row>
    <row r="29" spans="1:141" s="3" customFormat="1" ht="11.25" x14ac:dyDescent="0.2">
      <c r="A29" s="777" t="s">
        <v>797</v>
      </c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49"/>
      <c r="S29" s="750"/>
      <c r="T29" s="750"/>
      <c r="U29" s="750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51"/>
      <c r="AM29" s="751"/>
      <c r="AN29" s="751"/>
      <c r="AO29" s="751"/>
      <c r="AP29" s="751"/>
      <c r="AQ29" s="751"/>
      <c r="AR29" s="751"/>
      <c r="AS29" s="751"/>
      <c r="AT29" s="751"/>
      <c r="AU29" s="751"/>
      <c r="AV29" s="751"/>
      <c r="AW29" s="751"/>
      <c r="AX29" s="751"/>
      <c r="AY29" s="751"/>
      <c r="AZ29" s="751"/>
      <c r="BA29" s="751"/>
      <c r="BB29" s="751"/>
      <c r="BC29" s="751"/>
      <c r="BD29" s="751"/>
      <c r="BE29" s="751"/>
      <c r="BF29" s="751"/>
      <c r="BG29" s="751"/>
      <c r="BH29" s="751"/>
      <c r="BI29" s="751"/>
      <c r="BJ29" s="751"/>
      <c r="BK29" s="751"/>
      <c r="BL29" s="751"/>
      <c r="BM29" s="751"/>
      <c r="BN29" s="751"/>
      <c r="BO29" s="751"/>
      <c r="BP29" s="751"/>
      <c r="BQ29" s="751"/>
      <c r="BR29" s="751"/>
      <c r="BS29" s="751"/>
      <c r="BT29" s="751"/>
      <c r="BU29" s="751"/>
      <c r="BV29" s="751"/>
      <c r="BW29" s="751"/>
      <c r="BX29" s="751"/>
      <c r="BY29" s="751"/>
      <c r="BZ29" s="751"/>
      <c r="CA29" s="751"/>
      <c r="CB29" s="751"/>
      <c r="CC29" s="751"/>
      <c r="CD29" s="751"/>
      <c r="CE29" s="751"/>
      <c r="CF29" s="751"/>
      <c r="CG29" s="751"/>
      <c r="CH29" s="751"/>
      <c r="CI29" s="751"/>
      <c r="CJ29" s="751"/>
      <c r="CK29" s="751"/>
      <c r="CL29" s="751"/>
      <c r="CM29" s="751"/>
      <c r="CN29" s="751"/>
      <c r="CO29" s="751"/>
      <c r="CP29" s="751"/>
      <c r="CQ29" s="751"/>
      <c r="CR29" s="751"/>
      <c r="CS29" s="751"/>
      <c r="CT29" s="751"/>
      <c r="CU29" s="751"/>
      <c r="CV29" s="751"/>
      <c r="CW29" s="751"/>
      <c r="CX29" s="751"/>
      <c r="CY29" s="751"/>
      <c r="CZ29" s="751"/>
      <c r="DA29" s="751"/>
      <c r="DB29" s="751"/>
      <c r="DC29" s="751"/>
      <c r="DD29" s="751"/>
      <c r="DE29" s="751"/>
      <c r="DF29" s="751"/>
      <c r="DG29" s="751"/>
      <c r="DH29" s="751"/>
      <c r="DI29" s="751"/>
      <c r="DJ29" s="751"/>
      <c r="DK29" s="751"/>
      <c r="DL29" s="751"/>
      <c r="DM29" s="751"/>
      <c r="DN29" s="751"/>
      <c r="DO29" s="751"/>
      <c r="DP29" s="751"/>
      <c r="DQ29" s="751"/>
      <c r="DR29" s="751"/>
      <c r="DS29" s="751"/>
      <c r="DT29" s="751"/>
      <c r="DU29" s="751"/>
      <c r="DV29" s="751"/>
      <c r="DW29" s="751"/>
      <c r="DX29" s="751"/>
      <c r="DY29" s="751"/>
      <c r="DZ29" s="751"/>
      <c r="EA29" s="751"/>
      <c r="EB29" s="751"/>
      <c r="EC29" s="751"/>
      <c r="ED29" s="751"/>
      <c r="EE29" s="751"/>
      <c r="EF29" s="751"/>
      <c r="EG29" s="747"/>
      <c r="EH29" s="747"/>
      <c r="EI29" s="747"/>
      <c r="EJ29" s="747"/>
      <c r="EK29" s="748"/>
    </row>
    <row r="30" spans="1:141" s="3" customFormat="1" ht="11.25" x14ac:dyDescent="0.2">
      <c r="A30" s="777" t="s">
        <v>795</v>
      </c>
      <c r="B30" s="777"/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49"/>
      <c r="S30" s="750"/>
      <c r="T30" s="750"/>
      <c r="U30" s="750"/>
      <c r="V30" s="751"/>
      <c r="W30" s="751"/>
      <c r="X30" s="751"/>
      <c r="Y30" s="751"/>
      <c r="Z30" s="751"/>
      <c r="AA30" s="751"/>
      <c r="AB30" s="751"/>
      <c r="AC30" s="751"/>
      <c r="AD30" s="751"/>
      <c r="AE30" s="751"/>
      <c r="AF30" s="75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1"/>
      <c r="BM30" s="751"/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751"/>
      <c r="CH30" s="751"/>
      <c r="CI30" s="751"/>
      <c r="CJ30" s="751"/>
      <c r="CK30" s="751"/>
      <c r="CL30" s="751"/>
      <c r="CM30" s="751"/>
      <c r="CN30" s="751"/>
      <c r="CO30" s="751"/>
      <c r="CP30" s="751"/>
      <c r="CQ30" s="751"/>
      <c r="CR30" s="751"/>
      <c r="CS30" s="751"/>
      <c r="CT30" s="751"/>
      <c r="CU30" s="751"/>
      <c r="CV30" s="751"/>
      <c r="CW30" s="751"/>
      <c r="CX30" s="751"/>
      <c r="CY30" s="751"/>
      <c r="CZ30" s="751"/>
      <c r="DA30" s="751"/>
      <c r="DB30" s="751"/>
      <c r="DC30" s="751"/>
      <c r="DD30" s="751"/>
      <c r="DE30" s="751"/>
      <c r="DF30" s="751"/>
      <c r="DG30" s="751"/>
      <c r="DH30" s="751"/>
      <c r="DI30" s="751"/>
      <c r="DJ30" s="751"/>
      <c r="DK30" s="751"/>
      <c r="DL30" s="751"/>
      <c r="DM30" s="751"/>
      <c r="DN30" s="751"/>
      <c r="DO30" s="751"/>
      <c r="DP30" s="751"/>
      <c r="DQ30" s="751"/>
      <c r="DR30" s="751"/>
      <c r="DS30" s="751"/>
      <c r="DT30" s="751"/>
      <c r="DU30" s="751"/>
      <c r="DV30" s="751"/>
      <c r="DW30" s="751"/>
      <c r="DX30" s="751"/>
      <c r="DY30" s="751"/>
      <c r="DZ30" s="751"/>
      <c r="EA30" s="751"/>
      <c r="EB30" s="751"/>
      <c r="EC30" s="751"/>
      <c r="ED30" s="751"/>
      <c r="EE30" s="751"/>
      <c r="EF30" s="751"/>
      <c r="EG30" s="747"/>
      <c r="EH30" s="747"/>
      <c r="EI30" s="747"/>
      <c r="EJ30" s="747"/>
      <c r="EK30" s="748"/>
    </row>
    <row r="31" spans="1:141" s="3" customFormat="1" ht="11.25" x14ac:dyDescent="0.2">
      <c r="A31" s="776" t="s">
        <v>793</v>
      </c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49"/>
      <c r="S31" s="750"/>
      <c r="T31" s="750"/>
      <c r="U31" s="750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1"/>
      <c r="AG31" s="751"/>
      <c r="AH31" s="751"/>
      <c r="AI31" s="751"/>
      <c r="AJ31" s="751"/>
      <c r="AK31" s="751"/>
      <c r="AL31" s="751"/>
      <c r="AM31" s="751"/>
      <c r="AN31" s="751"/>
      <c r="AO31" s="751"/>
      <c r="AP31" s="751"/>
      <c r="AQ31" s="751"/>
      <c r="AR31" s="751"/>
      <c r="AS31" s="751"/>
      <c r="AT31" s="751"/>
      <c r="AU31" s="751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1"/>
      <c r="BL31" s="751"/>
      <c r="BM31" s="751"/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1"/>
      <c r="CF31" s="751"/>
      <c r="CG31" s="751"/>
      <c r="CH31" s="751"/>
      <c r="CI31" s="751"/>
      <c r="CJ31" s="751"/>
      <c r="CK31" s="751"/>
      <c r="CL31" s="751"/>
      <c r="CM31" s="751"/>
      <c r="CN31" s="751"/>
      <c r="CO31" s="751"/>
      <c r="CP31" s="751"/>
      <c r="CQ31" s="751"/>
      <c r="CR31" s="751"/>
      <c r="CS31" s="751"/>
      <c r="CT31" s="751"/>
      <c r="CU31" s="751"/>
      <c r="CV31" s="751"/>
      <c r="CW31" s="751"/>
      <c r="CX31" s="751"/>
      <c r="CY31" s="751"/>
      <c r="CZ31" s="751"/>
      <c r="DA31" s="751"/>
      <c r="DB31" s="751"/>
      <c r="DC31" s="751"/>
      <c r="DD31" s="751"/>
      <c r="DE31" s="751"/>
      <c r="DF31" s="751"/>
      <c r="DG31" s="751"/>
      <c r="DH31" s="751"/>
      <c r="DI31" s="751"/>
      <c r="DJ31" s="751"/>
      <c r="DK31" s="751"/>
      <c r="DL31" s="751"/>
      <c r="DM31" s="751"/>
      <c r="DN31" s="751"/>
      <c r="DO31" s="751"/>
      <c r="DP31" s="751"/>
      <c r="DQ31" s="751"/>
      <c r="DR31" s="751"/>
      <c r="DS31" s="751"/>
      <c r="DT31" s="751"/>
      <c r="DU31" s="751"/>
      <c r="DV31" s="751"/>
      <c r="DW31" s="751"/>
      <c r="DX31" s="751"/>
      <c r="DY31" s="751"/>
      <c r="DZ31" s="751"/>
      <c r="EA31" s="751"/>
      <c r="EB31" s="751"/>
      <c r="EC31" s="751"/>
      <c r="ED31" s="751"/>
      <c r="EE31" s="751"/>
      <c r="EF31" s="751"/>
      <c r="EG31" s="747"/>
      <c r="EH31" s="747"/>
      <c r="EI31" s="747"/>
      <c r="EJ31" s="747"/>
      <c r="EK31" s="748"/>
    </row>
    <row r="32" spans="1:141" s="3" customFormat="1" ht="11.25" x14ac:dyDescent="0.2">
      <c r="A32" s="778" t="s">
        <v>765</v>
      </c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49" t="s">
        <v>675</v>
      </c>
      <c r="S32" s="750"/>
      <c r="T32" s="750"/>
      <c r="U32" s="750"/>
      <c r="V32" s="751">
        <v>0</v>
      </c>
      <c r="W32" s="751"/>
      <c r="X32" s="751"/>
      <c r="Y32" s="751"/>
      <c r="Z32" s="751"/>
      <c r="AA32" s="751">
        <v>0</v>
      </c>
      <c r="AB32" s="751"/>
      <c r="AC32" s="751"/>
      <c r="AD32" s="751"/>
      <c r="AE32" s="751"/>
      <c r="AF32" s="751">
        <v>0</v>
      </c>
      <c r="AG32" s="751"/>
      <c r="AH32" s="751"/>
      <c r="AI32" s="751"/>
      <c r="AJ32" s="751"/>
      <c r="AK32" s="751">
        <v>0</v>
      </c>
      <c r="AL32" s="751"/>
      <c r="AM32" s="751"/>
      <c r="AN32" s="751"/>
      <c r="AO32" s="751"/>
      <c r="AP32" s="751"/>
      <c r="AQ32" s="751"/>
      <c r="AR32" s="751"/>
      <c r="AS32" s="751"/>
      <c r="AT32" s="751"/>
      <c r="AU32" s="751"/>
      <c r="AV32" s="751"/>
      <c r="AW32" s="751"/>
      <c r="AX32" s="751"/>
      <c r="AY32" s="751"/>
      <c r="AZ32" s="751"/>
      <c r="BA32" s="751"/>
      <c r="BB32" s="751"/>
      <c r="BC32" s="751"/>
      <c r="BD32" s="751"/>
      <c r="BE32" s="751"/>
      <c r="BF32" s="751"/>
      <c r="BG32" s="751"/>
      <c r="BH32" s="751"/>
      <c r="BI32" s="751"/>
      <c r="BJ32" s="751"/>
      <c r="BK32" s="751"/>
      <c r="BL32" s="751"/>
      <c r="BM32" s="751"/>
      <c r="BN32" s="751"/>
      <c r="BO32" s="751"/>
      <c r="BP32" s="751"/>
      <c r="BQ32" s="751"/>
      <c r="BR32" s="751"/>
      <c r="BS32" s="751"/>
      <c r="BT32" s="751"/>
      <c r="BU32" s="751"/>
      <c r="BV32" s="751"/>
      <c r="BW32" s="751"/>
      <c r="BX32" s="751"/>
      <c r="BY32" s="751"/>
      <c r="BZ32" s="751"/>
      <c r="CA32" s="751"/>
      <c r="CB32" s="751"/>
      <c r="CC32" s="751"/>
      <c r="CD32" s="751"/>
      <c r="CE32" s="751"/>
      <c r="CF32" s="751"/>
      <c r="CG32" s="751"/>
      <c r="CH32" s="751"/>
      <c r="CI32" s="751"/>
      <c r="CJ32" s="751"/>
      <c r="CK32" s="751"/>
      <c r="CL32" s="751"/>
      <c r="CM32" s="751"/>
      <c r="CN32" s="751"/>
      <c r="CO32" s="751"/>
      <c r="CP32" s="751"/>
      <c r="CQ32" s="751"/>
      <c r="CR32" s="751"/>
      <c r="CS32" s="751"/>
      <c r="CT32" s="751"/>
      <c r="CU32" s="751"/>
      <c r="CV32" s="751"/>
      <c r="CW32" s="751"/>
      <c r="CX32" s="751"/>
      <c r="CY32" s="751"/>
      <c r="CZ32" s="751"/>
      <c r="DA32" s="751"/>
      <c r="DB32" s="751"/>
      <c r="DC32" s="751"/>
      <c r="DD32" s="751"/>
      <c r="DE32" s="751"/>
      <c r="DF32" s="751"/>
      <c r="DG32" s="751"/>
      <c r="DH32" s="751"/>
      <c r="DI32" s="751"/>
      <c r="DJ32" s="751"/>
      <c r="DK32" s="751"/>
      <c r="DL32" s="751"/>
      <c r="DM32" s="751"/>
      <c r="DN32" s="751"/>
      <c r="DO32" s="751"/>
      <c r="DP32" s="751"/>
      <c r="DQ32" s="751"/>
      <c r="DR32" s="751"/>
      <c r="DS32" s="751"/>
      <c r="DT32" s="751"/>
      <c r="DU32" s="751"/>
      <c r="DV32" s="751"/>
      <c r="DW32" s="751"/>
      <c r="DX32" s="751"/>
      <c r="DY32" s="751"/>
      <c r="DZ32" s="751"/>
      <c r="EA32" s="751"/>
      <c r="EB32" s="751"/>
      <c r="EC32" s="751"/>
      <c r="ED32" s="751"/>
      <c r="EE32" s="751"/>
      <c r="EF32" s="751"/>
      <c r="EG32" s="747"/>
      <c r="EH32" s="747"/>
      <c r="EI32" s="747"/>
      <c r="EJ32" s="747"/>
      <c r="EK32" s="748"/>
    </row>
    <row r="33" spans="1:141" s="3" customFormat="1" ht="11.25" x14ac:dyDescent="0.2">
      <c r="A33" s="777" t="s">
        <v>796</v>
      </c>
      <c r="B33" s="777"/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49"/>
      <c r="S33" s="750"/>
      <c r="T33" s="750"/>
      <c r="U33" s="750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1"/>
      <c r="AS33" s="751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  <c r="BL33" s="751"/>
      <c r="BM33" s="751"/>
      <c r="BN33" s="751"/>
      <c r="BO33" s="751"/>
      <c r="BP33" s="751"/>
      <c r="BQ33" s="751"/>
      <c r="BR33" s="751"/>
      <c r="BS33" s="751"/>
      <c r="BT33" s="751"/>
      <c r="BU33" s="751"/>
      <c r="BV33" s="751"/>
      <c r="BW33" s="751"/>
      <c r="BX33" s="751"/>
      <c r="BY33" s="751"/>
      <c r="BZ33" s="751"/>
      <c r="CA33" s="751"/>
      <c r="CB33" s="751"/>
      <c r="CC33" s="751"/>
      <c r="CD33" s="751"/>
      <c r="CE33" s="751"/>
      <c r="CF33" s="751"/>
      <c r="CG33" s="751"/>
      <c r="CH33" s="751"/>
      <c r="CI33" s="751"/>
      <c r="CJ33" s="751"/>
      <c r="CK33" s="751"/>
      <c r="CL33" s="751"/>
      <c r="CM33" s="751"/>
      <c r="CN33" s="751"/>
      <c r="CO33" s="751"/>
      <c r="CP33" s="751"/>
      <c r="CQ33" s="751"/>
      <c r="CR33" s="751"/>
      <c r="CS33" s="751"/>
      <c r="CT33" s="751"/>
      <c r="CU33" s="751"/>
      <c r="CV33" s="751"/>
      <c r="CW33" s="751"/>
      <c r="CX33" s="751"/>
      <c r="CY33" s="751"/>
      <c r="CZ33" s="751"/>
      <c r="DA33" s="751"/>
      <c r="DB33" s="751"/>
      <c r="DC33" s="751"/>
      <c r="DD33" s="751"/>
      <c r="DE33" s="751"/>
      <c r="DF33" s="751"/>
      <c r="DG33" s="751"/>
      <c r="DH33" s="751"/>
      <c r="DI33" s="751"/>
      <c r="DJ33" s="751"/>
      <c r="DK33" s="751"/>
      <c r="DL33" s="751"/>
      <c r="DM33" s="751"/>
      <c r="DN33" s="751"/>
      <c r="DO33" s="751"/>
      <c r="DP33" s="751"/>
      <c r="DQ33" s="751"/>
      <c r="DR33" s="751"/>
      <c r="DS33" s="751"/>
      <c r="DT33" s="751"/>
      <c r="DU33" s="751"/>
      <c r="DV33" s="751"/>
      <c r="DW33" s="751"/>
      <c r="DX33" s="751"/>
      <c r="DY33" s="751"/>
      <c r="DZ33" s="751"/>
      <c r="EA33" s="751"/>
      <c r="EB33" s="751"/>
      <c r="EC33" s="751"/>
      <c r="ED33" s="751"/>
      <c r="EE33" s="751"/>
      <c r="EF33" s="751"/>
      <c r="EG33" s="747"/>
      <c r="EH33" s="747"/>
      <c r="EI33" s="747"/>
      <c r="EJ33" s="747"/>
      <c r="EK33" s="748"/>
    </row>
    <row r="34" spans="1:141" s="3" customFormat="1" ht="11.25" x14ac:dyDescent="0.2">
      <c r="A34" s="777" t="s">
        <v>795</v>
      </c>
      <c r="B34" s="777"/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49"/>
      <c r="S34" s="750"/>
      <c r="T34" s="750"/>
      <c r="U34" s="750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  <c r="BK34" s="751"/>
      <c r="BL34" s="751"/>
      <c r="BM34" s="751"/>
      <c r="BN34" s="751"/>
      <c r="BO34" s="751"/>
      <c r="BP34" s="751"/>
      <c r="BQ34" s="751"/>
      <c r="BR34" s="751"/>
      <c r="BS34" s="751"/>
      <c r="BT34" s="751"/>
      <c r="BU34" s="751"/>
      <c r="BV34" s="751"/>
      <c r="BW34" s="751"/>
      <c r="BX34" s="751"/>
      <c r="BY34" s="751"/>
      <c r="BZ34" s="751"/>
      <c r="CA34" s="751"/>
      <c r="CB34" s="751"/>
      <c r="CC34" s="751"/>
      <c r="CD34" s="751"/>
      <c r="CE34" s="751"/>
      <c r="CF34" s="751"/>
      <c r="CG34" s="751"/>
      <c r="CH34" s="751"/>
      <c r="CI34" s="751"/>
      <c r="CJ34" s="751"/>
      <c r="CK34" s="751"/>
      <c r="CL34" s="751"/>
      <c r="CM34" s="751"/>
      <c r="CN34" s="751"/>
      <c r="CO34" s="751"/>
      <c r="CP34" s="751"/>
      <c r="CQ34" s="751"/>
      <c r="CR34" s="751"/>
      <c r="CS34" s="751"/>
      <c r="CT34" s="751"/>
      <c r="CU34" s="751"/>
      <c r="CV34" s="751"/>
      <c r="CW34" s="751"/>
      <c r="CX34" s="751"/>
      <c r="CY34" s="751"/>
      <c r="CZ34" s="751"/>
      <c r="DA34" s="751"/>
      <c r="DB34" s="751"/>
      <c r="DC34" s="751"/>
      <c r="DD34" s="751"/>
      <c r="DE34" s="751"/>
      <c r="DF34" s="751"/>
      <c r="DG34" s="751"/>
      <c r="DH34" s="751"/>
      <c r="DI34" s="751"/>
      <c r="DJ34" s="751"/>
      <c r="DK34" s="751"/>
      <c r="DL34" s="751"/>
      <c r="DM34" s="751"/>
      <c r="DN34" s="751"/>
      <c r="DO34" s="751"/>
      <c r="DP34" s="751"/>
      <c r="DQ34" s="751"/>
      <c r="DR34" s="751"/>
      <c r="DS34" s="751"/>
      <c r="DT34" s="751"/>
      <c r="DU34" s="751"/>
      <c r="DV34" s="751"/>
      <c r="DW34" s="751"/>
      <c r="DX34" s="751"/>
      <c r="DY34" s="751"/>
      <c r="DZ34" s="751"/>
      <c r="EA34" s="751"/>
      <c r="EB34" s="751"/>
      <c r="EC34" s="751"/>
      <c r="ED34" s="751"/>
      <c r="EE34" s="751"/>
      <c r="EF34" s="751"/>
      <c r="EG34" s="747"/>
      <c r="EH34" s="747"/>
      <c r="EI34" s="747"/>
      <c r="EJ34" s="747"/>
      <c r="EK34" s="748"/>
    </row>
    <row r="35" spans="1:141" s="3" customFormat="1" ht="11.25" x14ac:dyDescent="0.2">
      <c r="A35" s="776" t="s">
        <v>794</v>
      </c>
      <c r="B35" s="776"/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49"/>
      <c r="S35" s="750"/>
      <c r="T35" s="750"/>
      <c r="U35" s="750"/>
      <c r="V35" s="751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51"/>
      <c r="AI35" s="751"/>
      <c r="AJ35" s="751"/>
      <c r="AK35" s="751"/>
      <c r="AL35" s="751"/>
      <c r="AM35" s="751"/>
      <c r="AN35" s="751"/>
      <c r="AO35" s="751"/>
      <c r="AP35" s="751"/>
      <c r="AQ35" s="751"/>
      <c r="AR35" s="751"/>
      <c r="AS35" s="751"/>
      <c r="AT35" s="751"/>
      <c r="AU35" s="751"/>
      <c r="AV35" s="751"/>
      <c r="AW35" s="751"/>
      <c r="AX35" s="751"/>
      <c r="AY35" s="751"/>
      <c r="AZ35" s="751"/>
      <c r="BA35" s="751"/>
      <c r="BB35" s="751"/>
      <c r="BC35" s="751"/>
      <c r="BD35" s="751"/>
      <c r="BE35" s="751"/>
      <c r="BF35" s="751"/>
      <c r="BG35" s="751"/>
      <c r="BH35" s="751"/>
      <c r="BI35" s="751"/>
      <c r="BJ35" s="751"/>
      <c r="BK35" s="751"/>
      <c r="BL35" s="751"/>
      <c r="BM35" s="751"/>
      <c r="BN35" s="751"/>
      <c r="BO35" s="751"/>
      <c r="BP35" s="751"/>
      <c r="BQ35" s="751"/>
      <c r="BR35" s="751"/>
      <c r="BS35" s="751"/>
      <c r="BT35" s="751"/>
      <c r="BU35" s="751"/>
      <c r="BV35" s="751"/>
      <c r="BW35" s="751"/>
      <c r="BX35" s="751"/>
      <c r="BY35" s="751"/>
      <c r="BZ35" s="751"/>
      <c r="CA35" s="751"/>
      <c r="CB35" s="751"/>
      <c r="CC35" s="751"/>
      <c r="CD35" s="751"/>
      <c r="CE35" s="751"/>
      <c r="CF35" s="751"/>
      <c r="CG35" s="751"/>
      <c r="CH35" s="751"/>
      <c r="CI35" s="751"/>
      <c r="CJ35" s="751"/>
      <c r="CK35" s="751"/>
      <c r="CL35" s="751"/>
      <c r="CM35" s="751"/>
      <c r="CN35" s="751"/>
      <c r="CO35" s="751"/>
      <c r="CP35" s="751"/>
      <c r="CQ35" s="751"/>
      <c r="CR35" s="751"/>
      <c r="CS35" s="751"/>
      <c r="CT35" s="751"/>
      <c r="CU35" s="751"/>
      <c r="CV35" s="751"/>
      <c r="CW35" s="751"/>
      <c r="CX35" s="751"/>
      <c r="CY35" s="751"/>
      <c r="CZ35" s="751"/>
      <c r="DA35" s="751"/>
      <c r="DB35" s="751"/>
      <c r="DC35" s="751"/>
      <c r="DD35" s="751"/>
      <c r="DE35" s="751"/>
      <c r="DF35" s="751"/>
      <c r="DG35" s="751"/>
      <c r="DH35" s="751"/>
      <c r="DI35" s="751"/>
      <c r="DJ35" s="751"/>
      <c r="DK35" s="751"/>
      <c r="DL35" s="751"/>
      <c r="DM35" s="751"/>
      <c r="DN35" s="751"/>
      <c r="DO35" s="751"/>
      <c r="DP35" s="751"/>
      <c r="DQ35" s="751"/>
      <c r="DR35" s="751"/>
      <c r="DS35" s="751"/>
      <c r="DT35" s="751"/>
      <c r="DU35" s="751"/>
      <c r="DV35" s="751"/>
      <c r="DW35" s="751"/>
      <c r="DX35" s="751"/>
      <c r="DY35" s="751"/>
      <c r="DZ35" s="751"/>
      <c r="EA35" s="751"/>
      <c r="EB35" s="751"/>
      <c r="EC35" s="751"/>
      <c r="ED35" s="751"/>
      <c r="EE35" s="751"/>
      <c r="EF35" s="751"/>
      <c r="EG35" s="747"/>
      <c r="EH35" s="747"/>
      <c r="EI35" s="747"/>
      <c r="EJ35" s="747"/>
      <c r="EK35" s="748"/>
    </row>
    <row r="36" spans="1:141" s="3" customFormat="1" ht="11.25" x14ac:dyDescent="0.2">
      <c r="A36" s="778" t="s">
        <v>765</v>
      </c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49" t="s">
        <v>676</v>
      </c>
      <c r="S36" s="750"/>
      <c r="T36" s="750"/>
      <c r="U36" s="750"/>
      <c r="V36" s="751">
        <v>1</v>
      </c>
      <c r="W36" s="751"/>
      <c r="X36" s="751"/>
      <c r="Y36" s="751"/>
      <c r="Z36" s="751"/>
      <c r="AA36" s="751">
        <v>1</v>
      </c>
      <c r="AB36" s="751"/>
      <c r="AC36" s="751"/>
      <c r="AD36" s="751"/>
      <c r="AE36" s="751"/>
      <c r="AF36" s="751">
        <v>1</v>
      </c>
      <c r="AG36" s="751"/>
      <c r="AH36" s="751"/>
      <c r="AI36" s="751"/>
      <c r="AJ36" s="751"/>
      <c r="AK36" s="751">
        <v>1</v>
      </c>
      <c r="AL36" s="751"/>
      <c r="AM36" s="751"/>
      <c r="AN36" s="751"/>
      <c r="AO36" s="751"/>
      <c r="AP36" s="751"/>
      <c r="AQ36" s="751"/>
      <c r="AR36" s="751"/>
      <c r="AS36" s="751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  <c r="BL36" s="751"/>
      <c r="BM36" s="751"/>
      <c r="BN36" s="751"/>
      <c r="BO36" s="751"/>
      <c r="BP36" s="751"/>
      <c r="BQ36" s="751"/>
      <c r="BR36" s="751"/>
      <c r="BS36" s="751"/>
      <c r="BT36" s="751"/>
      <c r="BU36" s="751"/>
      <c r="BV36" s="751"/>
      <c r="BW36" s="751"/>
      <c r="BX36" s="751"/>
      <c r="BY36" s="751"/>
      <c r="BZ36" s="751"/>
      <c r="CA36" s="751"/>
      <c r="CB36" s="751"/>
      <c r="CC36" s="751"/>
      <c r="CD36" s="751"/>
      <c r="CE36" s="751"/>
      <c r="CF36" s="751"/>
      <c r="CG36" s="751"/>
      <c r="CH36" s="751"/>
      <c r="CI36" s="751"/>
      <c r="CJ36" s="751"/>
      <c r="CK36" s="751"/>
      <c r="CL36" s="751"/>
      <c r="CM36" s="751"/>
      <c r="CN36" s="751"/>
      <c r="CO36" s="751"/>
      <c r="CP36" s="751"/>
      <c r="CQ36" s="751"/>
      <c r="CR36" s="751"/>
      <c r="CS36" s="751"/>
      <c r="CT36" s="751"/>
      <c r="CU36" s="751"/>
      <c r="CV36" s="751"/>
      <c r="CW36" s="751"/>
      <c r="CX36" s="751"/>
      <c r="CY36" s="751"/>
      <c r="CZ36" s="751"/>
      <c r="DA36" s="751"/>
      <c r="DB36" s="751"/>
      <c r="DC36" s="751"/>
      <c r="DD36" s="751"/>
      <c r="DE36" s="751"/>
      <c r="DF36" s="751"/>
      <c r="DG36" s="751"/>
      <c r="DH36" s="751"/>
      <c r="DI36" s="751"/>
      <c r="DJ36" s="751"/>
      <c r="DK36" s="751"/>
      <c r="DL36" s="751"/>
      <c r="DM36" s="751"/>
      <c r="DN36" s="751"/>
      <c r="DO36" s="751"/>
      <c r="DP36" s="751"/>
      <c r="DQ36" s="751"/>
      <c r="DR36" s="751"/>
      <c r="DS36" s="751"/>
      <c r="DT36" s="751"/>
      <c r="DU36" s="751"/>
      <c r="DV36" s="751"/>
      <c r="DW36" s="751"/>
      <c r="DX36" s="751"/>
      <c r="DY36" s="751"/>
      <c r="DZ36" s="751"/>
      <c r="EA36" s="751"/>
      <c r="EB36" s="751"/>
      <c r="EC36" s="751"/>
      <c r="ED36" s="751"/>
      <c r="EE36" s="751"/>
      <c r="EF36" s="751"/>
      <c r="EG36" s="747"/>
      <c r="EH36" s="747"/>
      <c r="EI36" s="747"/>
      <c r="EJ36" s="747"/>
      <c r="EK36" s="748"/>
    </row>
    <row r="37" spans="1:141" s="3" customFormat="1" ht="11.25" x14ac:dyDescent="0.2">
      <c r="A37" s="777" t="s">
        <v>796</v>
      </c>
      <c r="B37" s="777"/>
      <c r="C37" s="777"/>
      <c r="D37" s="777"/>
      <c r="E37" s="777"/>
      <c r="F37" s="777"/>
      <c r="G37" s="777"/>
      <c r="H37" s="777"/>
      <c r="I37" s="777"/>
      <c r="J37" s="777"/>
      <c r="K37" s="777"/>
      <c r="L37" s="777"/>
      <c r="M37" s="777"/>
      <c r="N37" s="777"/>
      <c r="O37" s="777"/>
      <c r="P37" s="777"/>
      <c r="Q37" s="777"/>
      <c r="R37" s="749"/>
      <c r="S37" s="750"/>
      <c r="T37" s="750"/>
      <c r="U37" s="750"/>
      <c r="V37" s="751"/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751"/>
      <c r="AO37" s="751"/>
      <c r="AP37" s="751"/>
      <c r="AQ37" s="751"/>
      <c r="AR37" s="751"/>
      <c r="AS37" s="751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  <c r="BL37" s="751"/>
      <c r="BM37" s="751"/>
      <c r="BN37" s="751"/>
      <c r="BO37" s="751"/>
      <c r="BP37" s="751"/>
      <c r="BQ37" s="751"/>
      <c r="BR37" s="751"/>
      <c r="BS37" s="751"/>
      <c r="BT37" s="751"/>
      <c r="BU37" s="751"/>
      <c r="BV37" s="751"/>
      <c r="BW37" s="751"/>
      <c r="BX37" s="751"/>
      <c r="BY37" s="751"/>
      <c r="BZ37" s="751"/>
      <c r="CA37" s="751"/>
      <c r="CB37" s="751"/>
      <c r="CC37" s="751"/>
      <c r="CD37" s="751"/>
      <c r="CE37" s="751"/>
      <c r="CF37" s="751"/>
      <c r="CG37" s="751"/>
      <c r="CH37" s="751"/>
      <c r="CI37" s="751"/>
      <c r="CJ37" s="751"/>
      <c r="CK37" s="751"/>
      <c r="CL37" s="751"/>
      <c r="CM37" s="751"/>
      <c r="CN37" s="751"/>
      <c r="CO37" s="751"/>
      <c r="CP37" s="751"/>
      <c r="CQ37" s="751"/>
      <c r="CR37" s="751"/>
      <c r="CS37" s="751"/>
      <c r="CT37" s="751"/>
      <c r="CU37" s="751"/>
      <c r="CV37" s="751"/>
      <c r="CW37" s="751"/>
      <c r="CX37" s="751"/>
      <c r="CY37" s="751"/>
      <c r="CZ37" s="751"/>
      <c r="DA37" s="751"/>
      <c r="DB37" s="751"/>
      <c r="DC37" s="751"/>
      <c r="DD37" s="751"/>
      <c r="DE37" s="751"/>
      <c r="DF37" s="751"/>
      <c r="DG37" s="751"/>
      <c r="DH37" s="751"/>
      <c r="DI37" s="751"/>
      <c r="DJ37" s="751"/>
      <c r="DK37" s="751"/>
      <c r="DL37" s="751"/>
      <c r="DM37" s="751"/>
      <c r="DN37" s="751"/>
      <c r="DO37" s="751"/>
      <c r="DP37" s="751"/>
      <c r="DQ37" s="751"/>
      <c r="DR37" s="751"/>
      <c r="DS37" s="751"/>
      <c r="DT37" s="751"/>
      <c r="DU37" s="751"/>
      <c r="DV37" s="751"/>
      <c r="DW37" s="751"/>
      <c r="DX37" s="751"/>
      <c r="DY37" s="751"/>
      <c r="DZ37" s="751"/>
      <c r="EA37" s="751"/>
      <c r="EB37" s="751"/>
      <c r="EC37" s="751"/>
      <c r="ED37" s="751"/>
      <c r="EE37" s="751"/>
      <c r="EF37" s="751"/>
      <c r="EG37" s="747"/>
      <c r="EH37" s="747"/>
      <c r="EI37" s="747"/>
      <c r="EJ37" s="747"/>
      <c r="EK37" s="748"/>
    </row>
    <row r="38" spans="1:141" s="3" customFormat="1" ht="11.25" x14ac:dyDescent="0.2">
      <c r="A38" s="777" t="s">
        <v>795</v>
      </c>
      <c r="B38" s="777"/>
      <c r="C38" s="777"/>
      <c r="D38" s="777"/>
      <c r="E38" s="777"/>
      <c r="F38" s="777"/>
      <c r="G38" s="777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49"/>
      <c r="S38" s="750"/>
      <c r="T38" s="750"/>
      <c r="U38" s="750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751"/>
      <c r="AM38" s="751"/>
      <c r="AN38" s="751"/>
      <c r="AO38" s="751"/>
      <c r="AP38" s="751"/>
      <c r="AQ38" s="751"/>
      <c r="AR38" s="751"/>
      <c r="AS38" s="751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1"/>
      <c r="BV38" s="751"/>
      <c r="BW38" s="751"/>
      <c r="BX38" s="751"/>
      <c r="BY38" s="751"/>
      <c r="BZ38" s="751"/>
      <c r="CA38" s="751"/>
      <c r="CB38" s="751"/>
      <c r="CC38" s="751"/>
      <c r="CD38" s="751"/>
      <c r="CE38" s="751"/>
      <c r="CF38" s="751"/>
      <c r="CG38" s="751"/>
      <c r="CH38" s="751"/>
      <c r="CI38" s="751"/>
      <c r="CJ38" s="751"/>
      <c r="CK38" s="751"/>
      <c r="CL38" s="751"/>
      <c r="CM38" s="751"/>
      <c r="CN38" s="751"/>
      <c r="CO38" s="751"/>
      <c r="CP38" s="751"/>
      <c r="CQ38" s="751"/>
      <c r="CR38" s="751"/>
      <c r="CS38" s="751"/>
      <c r="CT38" s="751"/>
      <c r="CU38" s="751"/>
      <c r="CV38" s="751"/>
      <c r="CW38" s="751"/>
      <c r="CX38" s="751"/>
      <c r="CY38" s="751"/>
      <c r="CZ38" s="751"/>
      <c r="DA38" s="751"/>
      <c r="DB38" s="751"/>
      <c r="DC38" s="751"/>
      <c r="DD38" s="751"/>
      <c r="DE38" s="751"/>
      <c r="DF38" s="751"/>
      <c r="DG38" s="751"/>
      <c r="DH38" s="751"/>
      <c r="DI38" s="751"/>
      <c r="DJ38" s="751"/>
      <c r="DK38" s="751"/>
      <c r="DL38" s="751"/>
      <c r="DM38" s="751"/>
      <c r="DN38" s="751"/>
      <c r="DO38" s="751"/>
      <c r="DP38" s="751"/>
      <c r="DQ38" s="751"/>
      <c r="DR38" s="751"/>
      <c r="DS38" s="751"/>
      <c r="DT38" s="751"/>
      <c r="DU38" s="751"/>
      <c r="DV38" s="751"/>
      <c r="DW38" s="751"/>
      <c r="DX38" s="751"/>
      <c r="DY38" s="751"/>
      <c r="DZ38" s="751"/>
      <c r="EA38" s="751"/>
      <c r="EB38" s="751"/>
      <c r="EC38" s="751"/>
      <c r="ED38" s="751"/>
      <c r="EE38" s="751"/>
      <c r="EF38" s="751"/>
      <c r="EG38" s="747"/>
      <c r="EH38" s="747"/>
      <c r="EI38" s="747"/>
      <c r="EJ38" s="747"/>
      <c r="EK38" s="748"/>
    </row>
    <row r="39" spans="1:141" s="3" customFormat="1" ht="11.25" x14ac:dyDescent="0.2">
      <c r="A39" s="776" t="s">
        <v>793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49"/>
      <c r="S39" s="750"/>
      <c r="T39" s="750"/>
      <c r="U39" s="750"/>
      <c r="V39" s="751"/>
      <c r="W39" s="751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751"/>
      <c r="AL39" s="751"/>
      <c r="AM39" s="751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  <c r="BL39" s="751"/>
      <c r="BM39" s="751"/>
      <c r="BN39" s="751"/>
      <c r="BO39" s="751"/>
      <c r="BP39" s="751"/>
      <c r="BQ39" s="751"/>
      <c r="BR39" s="751"/>
      <c r="BS39" s="751"/>
      <c r="BT39" s="751"/>
      <c r="BU39" s="751"/>
      <c r="BV39" s="751"/>
      <c r="BW39" s="751"/>
      <c r="BX39" s="751"/>
      <c r="BY39" s="751"/>
      <c r="BZ39" s="751"/>
      <c r="CA39" s="751"/>
      <c r="CB39" s="751"/>
      <c r="CC39" s="751"/>
      <c r="CD39" s="751"/>
      <c r="CE39" s="751"/>
      <c r="CF39" s="751"/>
      <c r="CG39" s="751"/>
      <c r="CH39" s="751"/>
      <c r="CI39" s="751"/>
      <c r="CJ39" s="751"/>
      <c r="CK39" s="751"/>
      <c r="CL39" s="751"/>
      <c r="CM39" s="751"/>
      <c r="CN39" s="751"/>
      <c r="CO39" s="751"/>
      <c r="CP39" s="751"/>
      <c r="CQ39" s="751"/>
      <c r="CR39" s="751"/>
      <c r="CS39" s="751"/>
      <c r="CT39" s="751"/>
      <c r="CU39" s="751"/>
      <c r="CV39" s="751"/>
      <c r="CW39" s="751"/>
      <c r="CX39" s="751"/>
      <c r="CY39" s="751"/>
      <c r="CZ39" s="751"/>
      <c r="DA39" s="751"/>
      <c r="DB39" s="751"/>
      <c r="DC39" s="751"/>
      <c r="DD39" s="751"/>
      <c r="DE39" s="751"/>
      <c r="DF39" s="751"/>
      <c r="DG39" s="751"/>
      <c r="DH39" s="751"/>
      <c r="DI39" s="751"/>
      <c r="DJ39" s="751"/>
      <c r="DK39" s="751"/>
      <c r="DL39" s="751"/>
      <c r="DM39" s="751"/>
      <c r="DN39" s="751"/>
      <c r="DO39" s="751"/>
      <c r="DP39" s="751"/>
      <c r="DQ39" s="751"/>
      <c r="DR39" s="751"/>
      <c r="DS39" s="751"/>
      <c r="DT39" s="751"/>
      <c r="DU39" s="751"/>
      <c r="DV39" s="751"/>
      <c r="DW39" s="751"/>
      <c r="DX39" s="751"/>
      <c r="DY39" s="751"/>
      <c r="DZ39" s="751"/>
      <c r="EA39" s="751"/>
      <c r="EB39" s="751"/>
      <c r="EC39" s="751"/>
      <c r="ED39" s="751"/>
      <c r="EE39" s="751"/>
      <c r="EF39" s="751"/>
      <c r="EG39" s="747"/>
      <c r="EH39" s="747"/>
      <c r="EI39" s="747"/>
      <c r="EJ39" s="747"/>
      <c r="EK39" s="748"/>
    </row>
    <row r="40" spans="1:141" s="3" customFormat="1" ht="11.25" x14ac:dyDescent="0.2">
      <c r="A40" s="778" t="s">
        <v>766</v>
      </c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49" t="s">
        <v>677</v>
      </c>
      <c r="S40" s="750"/>
      <c r="T40" s="750"/>
      <c r="U40" s="750"/>
      <c r="V40" s="751">
        <v>1</v>
      </c>
      <c r="W40" s="751"/>
      <c r="X40" s="751"/>
      <c r="Y40" s="751"/>
      <c r="Z40" s="751"/>
      <c r="AA40" s="751">
        <v>1</v>
      </c>
      <c r="AB40" s="751"/>
      <c r="AC40" s="751"/>
      <c r="AD40" s="751"/>
      <c r="AE40" s="751"/>
      <c r="AF40" s="751">
        <v>1</v>
      </c>
      <c r="AG40" s="751"/>
      <c r="AH40" s="751"/>
      <c r="AI40" s="751"/>
      <c r="AJ40" s="751"/>
      <c r="AK40" s="751">
        <v>1</v>
      </c>
      <c r="AL40" s="751"/>
      <c r="AM40" s="751"/>
      <c r="AN40" s="751"/>
      <c r="AO40" s="751"/>
      <c r="AP40" s="751"/>
      <c r="AQ40" s="751"/>
      <c r="AR40" s="751"/>
      <c r="AS40" s="751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  <c r="BL40" s="751"/>
      <c r="BM40" s="751"/>
      <c r="BN40" s="751"/>
      <c r="BO40" s="751"/>
      <c r="BP40" s="751"/>
      <c r="BQ40" s="751"/>
      <c r="BR40" s="751"/>
      <c r="BS40" s="751"/>
      <c r="BT40" s="751"/>
      <c r="BU40" s="751"/>
      <c r="BV40" s="751"/>
      <c r="BW40" s="751"/>
      <c r="BX40" s="751"/>
      <c r="BY40" s="751"/>
      <c r="BZ40" s="751"/>
      <c r="CA40" s="751"/>
      <c r="CB40" s="751"/>
      <c r="CC40" s="751"/>
      <c r="CD40" s="751"/>
      <c r="CE40" s="751"/>
      <c r="CF40" s="751"/>
      <c r="CG40" s="751"/>
      <c r="CH40" s="751"/>
      <c r="CI40" s="751"/>
      <c r="CJ40" s="751"/>
      <c r="CK40" s="751"/>
      <c r="CL40" s="751"/>
      <c r="CM40" s="751"/>
      <c r="CN40" s="751"/>
      <c r="CO40" s="751"/>
      <c r="CP40" s="751"/>
      <c r="CQ40" s="751"/>
      <c r="CR40" s="751"/>
      <c r="CS40" s="751"/>
      <c r="CT40" s="751"/>
      <c r="CU40" s="751"/>
      <c r="CV40" s="751"/>
      <c r="CW40" s="751"/>
      <c r="CX40" s="751"/>
      <c r="CY40" s="751"/>
      <c r="CZ40" s="751"/>
      <c r="DA40" s="751"/>
      <c r="DB40" s="751"/>
      <c r="DC40" s="751"/>
      <c r="DD40" s="751"/>
      <c r="DE40" s="751"/>
      <c r="DF40" s="751"/>
      <c r="DG40" s="751"/>
      <c r="DH40" s="751"/>
      <c r="DI40" s="751"/>
      <c r="DJ40" s="751"/>
      <c r="DK40" s="751"/>
      <c r="DL40" s="751"/>
      <c r="DM40" s="751"/>
      <c r="DN40" s="751"/>
      <c r="DO40" s="751"/>
      <c r="DP40" s="751"/>
      <c r="DQ40" s="751"/>
      <c r="DR40" s="751"/>
      <c r="DS40" s="751"/>
      <c r="DT40" s="751"/>
      <c r="DU40" s="751"/>
      <c r="DV40" s="751"/>
      <c r="DW40" s="751"/>
      <c r="DX40" s="751"/>
      <c r="DY40" s="751"/>
      <c r="DZ40" s="751"/>
      <c r="EA40" s="751"/>
      <c r="EB40" s="751"/>
      <c r="EC40" s="751"/>
      <c r="ED40" s="751"/>
      <c r="EE40" s="751"/>
      <c r="EF40" s="751"/>
      <c r="EG40" s="747"/>
      <c r="EH40" s="747"/>
      <c r="EI40" s="747"/>
      <c r="EJ40" s="747"/>
      <c r="EK40" s="748"/>
    </row>
    <row r="41" spans="1:141" s="3" customFormat="1" ht="11.25" x14ac:dyDescent="0.2">
      <c r="A41" s="777" t="s">
        <v>767</v>
      </c>
      <c r="B41" s="777"/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49"/>
      <c r="S41" s="750"/>
      <c r="T41" s="750"/>
      <c r="U41" s="750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1"/>
      <c r="AJ41" s="751"/>
      <c r="AK41" s="751"/>
      <c r="AL41" s="751"/>
      <c r="AM41" s="751"/>
      <c r="AN41" s="751"/>
      <c r="AO41" s="751"/>
      <c r="AP41" s="751"/>
      <c r="AQ41" s="751"/>
      <c r="AR41" s="751"/>
      <c r="AS41" s="751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1"/>
      <c r="BH41" s="751"/>
      <c r="BI41" s="751"/>
      <c r="BJ41" s="751"/>
      <c r="BK41" s="751"/>
      <c r="BL41" s="751"/>
      <c r="BM41" s="751"/>
      <c r="BN41" s="751"/>
      <c r="BO41" s="751"/>
      <c r="BP41" s="751"/>
      <c r="BQ41" s="751"/>
      <c r="BR41" s="751"/>
      <c r="BS41" s="751"/>
      <c r="BT41" s="751"/>
      <c r="BU41" s="751"/>
      <c r="BV41" s="751"/>
      <c r="BW41" s="751"/>
      <c r="BX41" s="751"/>
      <c r="BY41" s="751"/>
      <c r="BZ41" s="751"/>
      <c r="CA41" s="751"/>
      <c r="CB41" s="751"/>
      <c r="CC41" s="751"/>
      <c r="CD41" s="751"/>
      <c r="CE41" s="751"/>
      <c r="CF41" s="751"/>
      <c r="CG41" s="751"/>
      <c r="CH41" s="751"/>
      <c r="CI41" s="751"/>
      <c r="CJ41" s="751"/>
      <c r="CK41" s="751"/>
      <c r="CL41" s="751"/>
      <c r="CM41" s="751"/>
      <c r="CN41" s="751"/>
      <c r="CO41" s="751"/>
      <c r="CP41" s="751"/>
      <c r="CQ41" s="751"/>
      <c r="CR41" s="751"/>
      <c r="CS41" s="751"/>
      <c r="CT41" s="751"/>
      <c r="CU41" s="751"/>
      <c r="CV41" s="751"/>
      <c r="CW41" s="751"/>
      <c r="CX41" s="751"/>
      <c r="CY41" s="751"/>
      <c r="CZ41" s="751"/>
      <c r="DA41" s="751"/>
      <c r="DB41" s="751"/>
      <c r="DC41" s="751"/>
      <c r="DD41" s="751"/>
      <c r="DE41" s="751"/>
      <c r="DF41" s="751"/>
      <c r="DG41" s="751"/>
      <c r="DH41" s="751"/>
      <c r="DI41" s="751"/>
      <c r="DJ41" s="751"/>
      <c r="DK41" s="751"/>
      <c r="DL41" s="751"/>
      <c r="DM41" s="751"/>
      <c r="DN41" s="751"/>
      <c r="DO41" s="751"/>
      <c r="DP41" s="751"/>
      <c r="DQ41" s="751"/>
      <c r="DR41" s="751"/>
      <c r="DS41" s="751"/>
      <c r="DT41" s="751"/>
      <c r="DU41" s="751"/>
      <c r="DV41" s="751"/>
      <c r="DW41" s="751"/>
      <c r="DX41" s="751"/>
      <c r="DY41" s="751"/>
      <c r="DZ41" s="751"/>
      <c r="EA41" s="751"/>
      <c r="EB41" s="751"/>
      <c r="EC41" s="751"/>
      <c r="ED41" s="751"/>
      <c r="EE41" s="751"/>
      <c r="EF41" s="751"/>
      <c r="EG41" s="747"/>
      <c r="EH41" s="747"/>
      <c r="EI41" s="747"/>
      <c r="EJ41" s="747"/>
      <c r="EK41" s="748"/>
    </row>
    <row r="42" spans="1:141" s="3" customFormat="1" ht="11.25" x14ac:dyDescent="0.2">
      <c r="A42" s="776" t="s">
        <v>659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49"/>
      <c r="S42" s="750"/>
      <c r="T42" s="750"/>
      <c r="U42" s="750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  <c r="AJ42" s="751"/>
      <c r="AK42" s="751"/>
      <c r="AL42" s="751"/>
      <c r="AM42" s="751"/>
      <c r="AN42" s="751"/>
      <c r="AO42" s="751"/>
      <c r="AP42" s="751"/>
      <c r="AQ42" s="751"/>
      <c r="AR42" s="751"/>
      <c r="AS42" s="751"/>
      <c r="AT42" s="751"/>
      <c r="AU42" s="751"/>
      <c r="AV42" s="751"/>
      <c r="AW42" s="751"/>
      <c r="AX42" s="751"/>
      <c r="AY42" s="751"/>
      <c r="AZ42" s="751"/>
      <c r="BA42" s="751"/>
      <c r="BB42" s="751"/>
      <c r="BC42" s="751"/>
      <c r="BD42" s="751"/>
      <c r="BE42" s="751"/>
      <c r="BF42" s="751"/>
      <c r="BG42" s="751"/>
      <c r="BH42" s="751"/>
      <c r="BI42" s="751"/>
      <c r="BJ42" s="751"/>
      <c r="BK42" s="751"/>
      <c r="BL42" s="751"/>
      <c r="BM42" s="751"/>
      <c r="BN42" s="751"/>
      <c r="BO42" s="751"/>
      <c r="BP42" s="751"/>
      <c r="BQ42" s="751"/>
      <c r="BR42" s="751"/>
      <c r="BS42" s="751"/>
      <c r="BT42" s="751"/>
      <c r="BU42" s="751"/>
      <c r="BV42" s="751"/>
      <c r="BW42" s="751"/>
      <c r="BX42" s="751"/>
      <c r="BY42" s="751"/>
      <c r="BZ42" s="751"/>
      <c r="CA42" s="751"/>
      <c r="CB42" s="751"/>
      <c r="CC42" s="751"/>
      <c r="CD42" s="751"/>
      <c r="CE42" s="751"/>
      <c r="CF42" s="751"/>
      <c r="CG42" s="751"/>
      <c r="CH42" s="751"/>
      <c r="CI42" s="751"/>
      <c r="CJ42" s="751"/>
      <c r="CK42" s="751"/>
      <c r="CL42" s="751"/>
      <c r="CM42" s="751"/>
      <c r="CN42" s="751"/>
      <c r="CO42" s="751"/>
      <c r="CP42" s="751"/>
      <c r="CQ42" s="751"/>
      <c r="CR42" s="751"/>
      <c r="CS42" s="751"/>
      <c r="CT42" s="751"/>
      <c r="CU42" s="751"/>
      <c r="CV42" s="751"/>
      <c r="CW42" s="751"/>
      <c r="CX42" s="751"/>
      <c r="CY42" s="751"/>
      <c r="CZ42" s="751"/>
      <c r="DA42" s="751"/>
      <c r="DB42" s="751"/>
      <c r="DC42" s="751"/>
      <c r="DD42" s="751"/>
      <c r="DE42" s="751"/>
      <c r="DF42" s="751"/>
      <c r="DG42" s="751"/>
      <c r="DH42" s="751"/>
      <c r="DI42" s="751"/>
      <c r="DJ42" s="751"/>
      <c r="DK42" s="751"/>
      <c r="DL42" s="751"/>
      <c r="DM42" s="751"/>
      <c r="DN42" s="751"/>
      <c r="DO42" s="751"/>
      <c r="DP42" s="751"/>
      <c r="DQ42" s="751"/>
      <c r="DR42" s="751"/>
      <c r="DS42" s="751"/>
      <c r="DT42" s="751"/>
      <c r="DU42" s="751"/>
      <c r="DV42" s="751"/>
      <c r="DW42" s="751"/>
      <c r="DX42" s="751"/>
      <c r="DY42" s="751"/>
      <c r="DZ42" s="751"/>
      <c r="EA42" s="751"/>
      <c r="EB42" s="751"/>
      <c r="EC42" s="751"/>
      <c r="ED42" s="751"/>
      <c r="EE42" s="751"/>
      <c r="EF42" s="751"/>
      <c r="EG42" s="747"/>
      <c r="EH42" s="747"/>
      <c r="EI42" s="747"/>
      <c r="EJ42" s="747"/>
      <c r="EK42" s="748"/>
    </row>
    <row r="43" spans="1:141" s="3" customFormat="1" ht="11.25" x14ac:dyDescent="0.2">
      <c r="A43" s="778" t="s">
        <v>768</v>
      </c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749" t="s">
        <v>678</v>
      </c>
      <c r="S43" s="750"/>
      <c r="T43" s="750"/>
      <c r="U43" s="750"/>
      <c r="V43" s="751">
        <v>1</v>
      </c>
      <c r="W43" s="751"/>
      <c r="X43" s="751"/>
      <c r="Y43" s="751"/>
      <c r="Z43" s="751"/>
      <c r="AA43" s="751">
        <v>1</v>
      </c>
      <c r="AB43" s="751"/>
      <c r="AC43" s="751"/>
      <c r="AD43" s="751"/>
      <c r="AE43" s="751"/>
      <c r="AF43" s="751">
        <v>1</v>
      </c>
      <c r="AG43" s="751"/>
      <c r="AH43" s="751"/>
      <c r="AI43" s="751"/>
      <c r="AJ43" s="751"/>
      <c r="AK43" s="751">
        <v>1</v>
      </c>
      <c r="AL43" s="751"/>
      <c r="AM43" s="751"/>
      <c r="AN43" s="751"/>
      <c r="AO43" s="751"/>
      <c r="AP43" s="751"/>
      <c r="AQ43" s="751"/>
      <c r="AR43" s="751"/>
      <c r="AS43" s="751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G43" s="751"/>
      <c r="BH43" s="751"/>
      <c r="BI43" s="751"/>
      <c r="BJ43" s="751"/>
      <c r="BK43" s="751"/>
      <c r="BL43" s="751"/>
      <c r="BM43" s="751"/>
      <c r="BN43" s="751"/>
      <c r="BO43" s="751"/>
      <c r="BP43" s="751"/>
      <c r="BQ43" s="751"/>
      <c r="BR43" s="751"/>
      <c r="BS43" s="751"/>
      <c r="BT43" s="751"/>
      <c r="BU43" s="751"/>
      <c r="BV43" s="751"/>
      <c r="BW43" s="751"/>
      <c r="BX43" s="751"/>
      <c r="BY43" s="751"/>
      <c r="BZ43" s="751"/>
      <c r="CA43" s="751"/>
      <c r="CB43" s="751"/>
      <c r="CC43" s="751"/>
      <c r="CD43" s="751"/>
      <c r="CE43" s="751"/>
      <c r="CF43" s="751"/>
      <c r="CG43" s="751"/>
      <c r="CH43" s="751"/>
      <c r="CI43" s="751"/>
      <c r="CJ43" s="751"/>
      <c r="CK43" s="751"/>
      <c r="CL43" s="751"/>
      <c r="CM43" s="751"/>
      <c r="CN43" s="751"/>
      <c r="CO43" s="751"/>
      <c r="CP43" s="751"/>
      <c r="CQ43" s="751"/>
      <c r="CR43" s="751"/>
      <c r="CS43" s="751"/>
      <c r="CT43" s="751"/>
      <c r="CU43" s="751"/>
      <c r="CV43" s="751"/>
      <c r="CW43" s="751"/>
      <c r="CX43" s="751"/>
      <c r="CY43" s="751"/>
      <c r="CZ43" s="751"/>
      <c r="DA43" s="751"/>
      <c r="DB43" s="751"/>
      <c r="DC43" s="751"/>
      <c r="DD43" s="751"/>
      <c r="DE43" s="751"/>
      <c r="DF43" s="751"/>
      <c r="DG43" s="751"/>
      <c r="DH43" s="751"/>
      <c r="DI43" s="751"/>
      <c r="DJ43" s="751"/>
      <c r="DK43" s="751"/>
      <c r="DL43" s="751"/>
      <c r="DM43" s="751"/>
      <c r="DN43" s="751"/>
      <c r="DO43" s="751"/>
      <c r="DP43" s="751"/>
      <c r="DQ43" s="751"/>
      <c r="DR43" s="751"/>
      <c r="DS43" s="751"/>
      <c r="DT43" s="751"/>
      <c r="DU43" s="751"/>
      <c r="DV43" s="751"/>
      <c r="DW43" s="751"/>
      <c r="DX43" s="751"/>
      <c r="DY43" s="751"/>
      <c r="DZ43" s="751"/>
      <c r="EA43" s="751"/>
      <c r="EB43" s="751"/>
      <c r="EC43" s="751"/>
      <c r="ED43" s="751"/>
      <c r="EE43" s="751"/>
      <c r="EF43" s="751"/>
      <c r="EG43" s="747"/>
      <c r="EH43" s="747"/>
      <c r="EI43" s="747"/>
      <c r="EJ43" s="747"/>
      <c r="EK43" s="748"/>
    </row>
    <row r="44" spans="1:141" s="3" customFormat="1" ht="11.25" x14ac:dyDescent="0.2">
      <c r="A44" s="776" t="s">
        <v>769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49"/>
      <c r="S44" s="750"/>
      <c r="T44" s="750"/>
      <c r="U44" s="750"/>
      <c r="V44" s="751"/>
      <c r="W44" s="751"/>
      <c r="X44" s="751"/>
      <c r="Y44" s="751"/>
      <c r="Z44" s="751"/>
      <c r="AA44" s="751"/>
      <c r="AB44" s="751"/>
      <c r="AC44" s="751"/>
      <c r="AD44" s="751"/>
      <c r="AE44" s="751"/>
      <c r="AF44" s="751"/>
      <c r="AG44" s="751"/>
      <c r="AH44" s="751"/>
      <c r="AI44" s="751"/>
      <c r="AJ44" s="751"/>
      <c r="AK44" s="751"/>
      <c r="AL44" s="751"/>
      <c r="AM44" s="751"/>
      <c r="AN44" s="751"/>
      <c r="AO44" s="751"/>
      <c r="AP44" s="751"/>
      <c r="AQ44" s="751"/>
      <c r="AR44" s="751"/>
      <c r="AS44" s="751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  <c r="BL44" s="751"/>
      <c r="BM44" s="751"/>
      <c r="BN44" s="751"/>
      <c r="BO44" s="751"/>
      <c r="BP44" s="751"/>
      <c r="BQ44" s="751"/>
      <c r="BR44" s="751"/>
      <c r="BS44" s="751"/>
      <c r="BT44" s="751"/>
      <c r="BU44" s="751"/>
      <c r="BV44" s="751"/>
      <c r="BW44" s="751"/>
      <c r="BX44" s="751"/>
      <c r="BY44" s="751"/>
      <c r="BZ44" s="751"/>
      <c r="CA44" s="751"/>
      <c r="CB44" s="751"/>
      <c r="CC44" s="751"/>
      <c r="CD44" s="751"/>
      <c r="CE44" s="751"/>
      <c r="CF44" s="751"/>
      <c r="CG44" s="751"/>
      <c r="CH44" s="751"/>
      <c r="CI44" s="751"/>
      <c r="CJ44" s="751"/>
      <c r="CK44" s="751"/>
      <c r="CL44" s="751"/>
      <c r="CM44" s="751"/>
      <c r="CN44" s="751"/>
      <c r="CO44" s="751"/>
      <c r="CP44" s="751"/>
      <c r="CQ44" s="751"/>
      <c r="CR44" s="751"/>
      <c r="CS44" s="751"/>
      <c r="CT44" s="751"/>
      <c r="CU44" s="751"/>
      <c r="CV44" s="751"/>
      <c r="CW44" s="751"/>
      <c r="CX44" s="751"/>
      <c r="CY44" s="751"/>
      <c r="CZ44" s="751"/>
      <c r="DA44" s="751"/>
      <c r="DB44" s="751"/>
      <c r="DC44" s="751"/>
      <c r="DD44" s="751"/>
      <c r="DE44" s="751"/>
      <c r="DF44" s="751"/>
      <c r="DG44" s="751"/>
      <c r="DH44" s="751"/>
      <c r="DI44" s="751"/>
      <c r="DJ44" s="751"/>
      <c r="DK44" s="751"/>
      <c r="DL44" s="751"/>
      <c r="DM44" s="751"/>
      <c r="DN44" s="751"/>
      <c r="DO44" s="751"/>
      <c r="DP44" s="751"/>
      <c r="DQ44" s="751"/>
      <c r="DR44" s="751"/>
      <c r="DS44" s="751"/>
      <c r="DT44" s="751"/>
      <c r="DU44" s="751"/>
      <c r="DV44" s="751"/>
      <c r="DW44" s="751"/>
      <c r="DX44" s="751"/>
      <c r="DY44" s="751"/>
      <c r="DZ44" s="751"/>
      <c r="EA44" s="751"/>
      <c r="EB44" s="751"/>
      <c r="EC44" s="751"/>
      <c r="ED44" s="751"/>
      <c r="EE44" s="751"/>
      <c r="EF44" s="751"/>
      <c r="EG44" s="747"/>
      <c r="EH44" s="747"/>
      <c r="EI44" s="747"/>
      <c r="EJ44" s="747"/>
      <c r="EK44" s="748"/>
    </row>
    <row r="45" spans="1:141" s="3" customFormat="1" ht="11.25" x14ac:dyDescent="0.2">
      <c r="A45" s="779" t="s">
        <v>770</v>
      </c>
      <c r="B45" s="779"/>
      <c r="C45" s="779"/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49" t="s">
        <v>583</v>
      </c>
      <c r="S45" s="750"/>
      <c r="T45" s="750"/>
      <c r="U45" s="750"/>
      <c r="V45" s="751">
        <v>2</v>
      </c>
      <c r="W45" s="751"/>
      <c r="X45" s="751"/>
      <c r="Y45" s="751"/>
      <c r="Z45" s="751"/>
      <c r="AA45" s="751">
        <v>2</v>
      </c>
      <c r="AB45" s="751"/>
      <c r="AC45" s="751"/>
      <c r="AD45" s="751"/>
      <c r="AE45" s="751"/>
      <c r="AF45" s="751">
        <v>2</v>
      </c>
      <c r="AG45" s="751"/>
      <c r="AH45" s="751"/>
      <c r="AI45" s="751"/>
      <c r="AJ45" s="751"/>
      <c r="AK45" s="751">
        <v>2</v>
      </c>
      <c r="AL45" s="751"/>
      <c r="AM45" s="751"/>
      <c r="AN45" s="751"/>
      <c r="AO45" s="751"/>
      <c r="AP45" s="751"/>
      <c r="AQ45" s="751"/>
      <c r="AR45" s="751"/>
      <c r="AS45" s="751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51"/>
      <c r="BE45" s="751"/>
      <c r="BF45" s="751"/>
      <c r="BG45" s="751"/>
      <c r="BH45" s="751"/>
      <c r="BI45" s="751"/>
      <c r="BJ45" s="751"/>
      <c r="BK45" s="751"/>
      <c r="BL45" s="751"/>
      <c r="BM45" s="751"/>
      <c r="BN45" s="751"/>
      <c r="BO45" s="751"/>
      <c r="BP45" s="751"/>
      <c r="BQ45" s="751"/>
      <c r="BR45" s="751"/>
      <c r="BS45" s="751"/>
      <c r="BT45" s="751"/>
      <c r="BU45" s="751"/>
      <c r="BV45" s="751"/>
      <c r="BW45" s="751"/>
      <c r="BX45" s="751"/>
      <c r="BY45" s="751"/>
      <c r="BZ45" s="751"/>
      <c r="CA45" s="751"/>
      <c r="CB45" s="751"/>
      <c r="CC45" s="751"/>
      <c r="CD45" s="751"/>
      <c r="CE45" s="751"/>
      <c r="CF45" s="751"/>
      <c r="CG45" s="751"/>
      <c r="CH45" s="751"/>
      <c r="CI45" s="751"/>
      <c r="CJ45" s="751"/>
      <c r="CK45" s="751"/>
      <c r="CL45" s="751"/>
      <c r="CM45" s="751"/>
      <c r="CN45" s="751"/>
      <c r="CO45" s="751"/>
      <c r="CP45" s="751"/>
      <c r="CQ45" s="751"/>
      <c r="CR45" s="751"/>
      <c r="CS45" s="751"/>
      <c r="CT45" s="751"/>
      <c r="CU45" s="751"/>
      <c r="CV45" s="751"/>
      <c r="CW45" s="751"/>
      <c r="CX45" s="751"/>
      <c r="CY45" s="751"/>
      <c r="CZ45" s="751"/>
      <c r="DA45" s="751"/>
      <c r="DB45" s="751"/>
      <c r="DC45" s="751"/>
      <c r="DD45" s="751"/>
      <c r="DE45" s="751"/>
      <c r="DF45" s="751"/>
      <c r="DG45" s="751"/>
      <c r="DH45" s="751"/>
      <c r="DI45" s="751"/>
      <c r="DJ45" s="751"/>
      <c r="DK45" s="751"/>
      <c r="DL45" s="751"/>
      <c r="DM45" s="751"/>
      <c r="DN45" s="751"/>
      <c r="DO45" s="751"/>
      <c r="DP45" s="751"/>
      <c r="DQ45" s="751"/>
      <c r="DR45" s="751"/>
      <c r="DS45" s="751"/>
      <c r="DT45" s="751"/>
      <c r="DU45" s="751"/>
      <c r="DV45" s="751"/>
      <c r="DW45" s="751"/>
      <c r="DX45" s="751"/>
      <c r="DY45" s="751"/>
      <c r="DZ45" s="751"/>
      <c r="EA45" s="751"/>
      <c r="EB45" s="751"/>
      <c r="EC45" s="751"/>
      <c r="ED45" s="751"/>
      <c r="EE45" s="751"/>
      <c r="EF45" s="751"/>
      <c r="EG45" s="747"/>
      <c r="EH45" s="747"/>
      <c r="EI45" s="747"/>
      <c r="EJ45" s="747"/>
      <c r="EK45" s="748"/>
    </row>
    <row r="46" spans="1:141" s="3" customFormat="1" ht="11.25" x14ac:dyDescent="0.2">
      <c r="A46" s="754" t="s">
        <v>771</v>
      </c>
      <c r="B46" s="754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49"/>
      <c r="S46" s="750"/>
      <c r="T46" s="750"/>
      <c r="U46" s="750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751"/>
      <c r="AL46" s="751"/>
      <c r="AM46" s="751"/>
      <c r="AN46" s="751"/>
      <c r="AO46" s="751"/>
      <c r="AP46" s="751"/>
      <c r="AQ46" s="751"/>
      <c r="AR46" s="751"/>
      <c r="AS46" s="751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G46" s="751"/>
      <c r="BH46" s="751"/>
      <c r="BI46" s="751"/>
      <c r="BJ46" s="751"/>
      <c r="BK46" s="751"/>
      <c r="BL46" s="751"/>
      <c r="BM46" s="751"/>
      <c r="BN46" s="751"/>
      <c r="BO46" s="751"/>
      <c r="BP46" s="751"/>
      <c r="BQ46" s="751"/>
      <c r="BR46" s="751"/>
      <c r="BS46" s="751"/>
      <c r="BT46" s="751"/>
      <c r="BU46" s="751"/>
      <c r="BV46" s="751"/>
      <c r="BW46" s="751"/>
      <c r="BX46" s="751"/>
      <c r="BY46" s="751"/>
      <c r="BZ46" s="751"/>
      <c r="CA46" s="751"/>
      <c r="CB46" s="751"/>
      <c r="CC46" s="751"/>
      <c r="CD46" s="751"/>
      <c r="CE46" s="751"/>
      <c r="CF46" s="751"/>
      <c r="CG46" s="751"/>
      <c r="CH46" s="751"/>
      <c r="CI46" s="751"/>
      <c r="CJ46" s="751"/>
      <c r="CK46" s="751"/>
      <c r="CL46" s="751"/>
      <c r="CM46" s="751"/>
      <c r="CN46" s="751"/>
      <c r="CO46" s="751"/>
      <c r="CP46" s="751"/>
      <c r="CQ46" s="751"/>
      <c r="CR46" s="751"/>
      <c r="CS46" s="751"/>
      <c r="CT46" s="751"/>
      <c r="CU46" s="751"/>
      <c r="CV46" s="751"/>
      <c r="CW46" s="751"/>
      <c r="CX46" s="751"/>
      <c r="CY46" s="751"/>
      <c r="CZ46" s="751"/>
      <c r="DA46" s="751"/>
      <c r="DB46" s="751"/>
      <c r="DC46" s="751"/>
      <c r="DD46" s="751"/>
      <c r="DE46" s="751"/>
      <c r="DF46" s="751"/>
      <c r="DG46" s="751"/>
      <c r="DH46" s="751"/>
      <c r="DI46" s="751"/>
      <c r="DJ46" s="751"/>
      <c r="DK46" s="751"/>
      <c r="DL46" s="751"/>
      <c r="DM46" s="751"/>
      <c r="DN46" s="751"/>
      <c r="DO46" s="751"/>
      <c r="DP46" s="751"/>
      <c r="DQ46" s="751"/>
      <c r="DR46" s="751"/>
      <c r="DS46" s="751"/>
      <c r="DT46" s="751"/>
      <c r="DU46" s="751"/>
      <c r="DV46" s="751"/>
      <c r="DW46" s="751"/>
      <c r="DX46" s="751"/>
      <c r="DY46" s="751"/>
      <c r="DZ46" s="751"/>
      <c r="EA46" s="751"/>
      <c r="EB46" s="751"/>
      <c r="EC46" s="751"/>
      <c r="ED46" s="751"/>
      <c r="EE46" s="751"/>
      <c r="EF46" s="751"/>
      <c r="EG46" s="747"/>
      <c r="EH46" s="747"/>
      <c r="EI46" s="747"/>
      <c r="EJ46" s="747"/>
      <c r="EK46" s="748"/>
    </row>
    <row r="47" spans="1:141" s="3" customFormat="1" ht="11.25" x14ac:dyDescent="0.2">
      <c r="A47" s="771" t="s">
        <v>772</v>
      </c>
      <c r="B47" s="771"/>
      <c r="C47" s="771"/>
      <c r="D47" s="771"/>
      <c r="E47" s="771"/>
      <c r="F47" s="771"/>
      <c r="G47" s="771"/>
      <c r="H47" s="771"/>
      <c r="I47" s="771"/>
      <c r="J47" s="771"/>
      <c r="K47" s="771"/>
      <c r="L47" s="771"/>
      <c r="M47" s="771"/>
      <c r="N47" s="771"/>
      <c r="O47" s="771"/>
      <c r="P47" s="771"/>
      <c r="Q47" s="771"/>
      <c r="R47" s="749" t="s">
        <v>679</v>
      </c>
      <c r="S47" s="750"/>
      <c r="T47" s="750"/>
      <c r="U47" s="750"/>
      <c r="V47" s="751">
        <v>0</v>
      </c>
      <c r="W47" s="751"/>
      <c r="X47" s="751"/>
      <c r="Y47" s="751"/>
      <c r="Z47" s="751"/>
      <c r="AA47" s="751">
        <v>0</v>
      </c>
      <c r="AB47" s="751"/>
      <c r="AC47" s="751"/>
      <c r="AD47" s="751"/>
      <c r="AE47" s="751"/>
      <c r="AF47" s="751">
        <v>0</v>
      </c>
      <c r="AG47" s="751"/>
      <c r="AH47" s="751"/>
      <c r="AI47" s="751"/>
      <c r="AJ47" s="751"/>
      <c r="AK47" s="751">
        <v>0</v>
      </c>
      <c r="AL47" s="751"/>
      <c r="AM47" s="751"/>
      <c r="AN47" s="751"/>
      <c r="AO47" s="751"/>
      <c r="AP47" s="751"/>
      <c r="AQ47" s="751"/>
      <c r="AR47" s="751"/>
      <c r="AS47" s="751"/>
      <c r="AT47" s="751"/>
      <c r="AU47" s="751"/>
      <c r="AV47" s="751"/>
      <c r="AW47" s="751"/>
      <c r="AX47" s="751"/>
      <c r="AY47" s="751"/>
      <c r="AZ47" s="751"/>
      <c r="BA47" s="751"/>
      <c r="BB47" s="751"/>
      <c r="BC47" s="751"/>
      <c r="BD47" s="751"/>
      <c r="BE47" s="751"/>
      <c r="BF47" s="751"/>
      <c r="BG47" s="751"/>
      <c r="BH47" s="751"/>
      <c r="BI47" s="751"/>
      <c r="BJ47" s="751"/>
      <c r="BK47" s="751"/>
      <c r="BL47" s="751"/>
      <c r="BM47" s="751"/>
      <c r="BN47" s="751"/>
      <c r="BO47" s="751"/>
      <c r="BP47" s="751"/>
      <c r="BQ47" s="751"/>
      <c r="BR47" s="751"/>
      <c r="BS47" s="751"/>
      <c r="BT47" s="751"/>
      <c r="BU47" s="751"/>
      <c r="BV47" s="751"/>
      <c r="BW47" s="751"/>
      <c r="BX47" s="751"/>
      <c r="BY47" s="751"/>
      <c r="BZ47" s="751"/>
      <c r="CA47" s="751"/>
      <c r="CB47" s="751"/>
      <c r="CC47" s="751"/>
      <c r="CD47" s="751"/>
      <c r="CE47" s="751"/>
      <c r="CF47" s="751"/>
      <c r="CG47" s="751"/>
      <c r="CH47" s="751"/>
      <c r="CI47" s="751"/>
      <c r="CJ47" s="751"/>
      <c r="CK47" s="751"/>
      <c r="CL47" s="751"/>
      <c r="CM47" s="751"/>
      <c r="CN47" s="751"/>
      <c r="CO47" s="751"/>
      <c r="CP47" s="751"/>
      <c r="CQ47" s="751"/>
      <c r="CR47" s="751"/>
      <c r="CS47" s="751"/>
      <c r="CT47" s="751"/>
      <c r="CU47" s="751"/>
      <c r="CV47" s="751"/>
      <c r="CW47" s="751"/>
      <c r="CX47" s="751"/>
      <c r="CY47" s="751"/>
      <c r="CZ47" s="751"/>
      <c r="DA47" s="751"/>
      <c r="DB47" s="751"/>
      <c r="DC47" s="751"/>
      <c r="DD47" s="751"/>
      <c r="DE47" s="751"/>
      <c r="DF47" s="751"/>
      <c r="DG47" s="751"/>
      <c r="DH47" s="751"/>
      <c r="DI47" s="751"/>
      <c r="DJ47" s="751"/>
      <c r="DK47" s="751"/>
      <c r="DL47" s="751"/>
      <c r="DM47" s="751"/>
      <c r="DN47" s="751"/>
      <c r="DO47" s="751"/>
      <c r="DP47" s="751"/>
      <c r="DQ47" s="751"/>
      <c r="DR47" s="751"/>
      <c r="DS47" s="751"/>
      <c r="DT47" s="751"/>
      <c r="DU47" s="751"/>
      <c r="DV47" s="751"/>
      <c r="DW47" s="751"/>
      <c r="DX47" s="751"/>
      <c r="DY47" s="751"/>
      <c r="DZ47" s="751"/>
      <c r="EA47" s="751"/>
      <c r="EB47" s="751"/>
      <c r="EC47" s="751"/>
      <c r="ED47" s="751"/>
      <c r="EE47" s="751"/>
      <c r="EF47" s="751"/>
      <c r="EG47" s="747"/>
      <c r="EH47" s="747"/>
      <c r="EI47" s="747"/>
      <c r="EJ47" s="747"/>
      <c r="EK47" s="748"/>
    </row>
    <row r="48" spans="1:141" s="3" customFormat="1" ht="11.25" x14ac:dyDescent="0.2">
      <c r="A48" s="754" t="s">
        <v>773</v>
      </c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49"/>
      <c r="S48" s="750"/>
      <c r="T48" s="750"/>
      <c r="U48" s="750"/>
      <c r="V48" s="751"/>
      <c r="W48" s="751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  <c r="AL48" s="751"/>
      <c r="AM48" s="751"/>
      <c r="AN48" s="751"/>
      <c r="AO48" s="751"/>
      <c r="AP48" s="751"/>
      <c r="AQ48" s="751"/>
      <c r="AR48" s="751"/>
      <c r="AS48" s="751"/>
      <c r="AT48" s="751"/>
      <c r="AU48" s="751"/>
      <c r="AV48" s="751"/>
      <c r="AW48" s="751"/>
      <c r="AX48" s="751"/>
      <c r="AY48" s="751"/>
      <c r="AZ48" s="751"/>
      <c r="BA48" s="751"/>
      <c r="BB48" s="751"/>
      <c r="BC48" s="751"/>
      <c r="BD48" s="751"/>
      <c r="BE48" s="751"/>
      <c r="BF48" s="751"/>
      <c r="BG48" s="751"/>
      <c r="BH48" s="751"/>
      <c r="BI48" s="751"/>
      <c r="BJ48" s="751"/>
      <c r="BK48" s="751"/>
      <c r="BL48" s="751"/>
      <c r="BM48" s="751"/>
      <c r="BN48" s="751"/>
      <c r="BO48" s="751"/>
      <c r="BP48" s="751"/>
      <c r="BQ48" s="751"/>
      <c r="BR48" s="751"/>
      <c r="BS48" s="751"/>
      <c r="BT48" s="751"/>
      <c r="BU48" s="751"/>
      <c r="BV48" s="751"/>
      <c r="BW48" s="751"/>
      <c r="BX48" s="751"/>
      <c r="BY48" s="751"/>
      <c r="BZ48" s="751"/>
      <c r="CA48" s="751"/>
      <c r="CB48" s="751"/>
      <c r="CC48" s="751"/>
      <c r="CD48" s="751"/>
      <c r="CE48" s="751"/>
      <c r="CF48" s="751"/>
      <c r="CG48" s="751"/>
      <c r="CH48" s="751"/>
      <c r="CI48" s="751"/>
      <c r="CJ48" s="751"/>
      <c r="CK48" s="751"/>
      <c r="CL48" s="751"/>
      <c r="CM48" s="751"/>
      <c r="CN48" s="751"/>
      <c r="CO48" s="751"/>
      <c r="CP48" s="751"/>
      <c r="CQ48" s="751"/>
      <c r="CR48" s="751"/>
      <c r="CS48" s="751"/>
      <c r="CT48" s="751"/>
      <c r="CU48" s="751"/>
      <c r="CV48" s="751"/>
      <c r="CW48" s="751"/>
      <c r="CX48" s="751"/>
      <c r="CY48" s="751"/>
      <c r="CZ48" s="751"/>
      <c r="DA48" s="751"/>
      <c r="DB48" s="751"/>
      <c r="DC48" s="751"/>
      <c r="DD48" s="751"/>
      <c r="DE48" s="751"/>
      <c r="DF48" s="751"/>
      <c r="DG48" s="751"/>
      <c r="DH48" s="751"/>
      <c r="DI48" s="751"/>
      <c r="DJ48" s="751"/>
      <c r="DK48" s="751"/>
      <c r="DL48" s="751"/>
      <c r="DM48" s="751"/>
      <c r="DN48" s="751"/>
      <c r="DO48" s="751"/>
      <c r="DP48" s="751"/>
      <c r="DQ48" s="751"/>
      <c r="DR48" s="751"/>
      <c r="DS48" s="751"/>
      <c r="DT48" s="751"/>
      <c r="DU48" s="751"/>
      <c r="DV48" s="751"/>
      <c r="DW48" s="751"/>
      <c r="DX48" s="751"/>
      <c r="DY48" s="751"/>
      <c r="DZ48" s="751"/>
      <c r="EA48" s="751"/>
      <c r="EB48" s="751"/>
      <c r="EC48" s="751"/>
      <c r="ED48" s="751"/>
      <c r="EE48" s="751"/>
      <c r="EF48" s="751"/>
      <c r="EG48" s="747"/>
      <c r="EH48" s="747"/>
      <c r="EI48" s="747"/>
      <c r="EJ48" s="747"/>
      <c r="EK48" s="748"/>
    </row>
    <row r="49" spans="1:141" s="3" customFormat="1" ht="11.25" x14ac:dyDescent="0.2">
      <c r="A49" s="771" t="s">
        <v>774</v>
      </c>
      <c r="B49" s="771"/>
      <c r="C49" s="771"/>
      <c r="D49" s="771"/>
      <c r="E49" s="771"/>
      <c r="F49" s="771"/>
      <c r="G49" s="771"/>
      <c r="H49" s="771"/>
      <c r="I49" s="771"/>
      <c r="J49" s="771"/>
      <c r="K49" s="771"/>
      <c r="L49" s="771"/>
      <c r="M49" s="771"/>
      <c r="N49" s="771"/>
      <c r="O49" s="771"/>
      <c r="P49" s="771"/>
      <c r="Q49" s="771"/>
      <c r="R49" s="749" t="s">
        <v>680</v>
      </c>
      <c r="S49" s="750"/>
      <c r="T49" s="750"/>
      <c r="U49" s="750"/>
      <c r="V49" s="751">
        <v>0</v>
      </c>
      <c r="W49" s="751"/>
      <c r="X49" s="751"/>
      <c r="Y49" s="751"/>
      <c r="Z49" s="751"/>
      <c r="AA49" s="751">
        <v>0</v>
      </c>
      <c r="AB49" s="751"/>
      <c r="AC49" s="751"/>
      <c r="AD49" s="751"/>
      <c r="AE49" s="751"/>
      <c r="AF49" s="751">
        <v>0</v>
      </c>
      <c r="AG49" s="751"/>
      <c r="AH49" s="751"/>
      <c r="AI49" s="751"/>
      <c r="AJ49" s="751"/>
      <c r="AK49" s="751">
        <v>0</v>
      </c>
      <c r="AL49" s="751"/>
      <c r="AM49" s="751"/>
      <c r="AN49" s="751"/>
      <c r="AO49" s="751"/>
      <c r="AP49" s="751"/>
      <c r="AQ49" s="751"/>
      <c r="AR49" s="751"/>
      <c r="AS49" s="751"/>
      <c r="AT49" s="751"/>
      <c r="AU49" s="751"/>
      <c r="AV49" s="751"/>
      <c r="AW49" s="751"/>
      <c r="AX49" s="751"/>
      <c r="AY49" s="751"/>
      <c r="AZ49" s="751"/>
      <c r="BA49" s="751"/>
      <c r="BB49" s="751"/>
      <c r="BC49" s="751"/>
      <c r="BD49" s="751"/>
      <c r="BE49" s="751"/>
      <c r="BF49" s="751"/>
      <c r="BG49" s="751"/>
      <c r="BH49" s="751"/>
      <c r="BI49" s="751"/>
      <c r="BJ49" s="751"/>
      <c r="BK49" s="751"/>
      <c r="BL49" s="751"/>
      <c r="BM49" s="751"/>
      <c r="BN49" s="751"/>
      <c r="BO49" s="751"/>
      <c r="BP49" s="751"/>
      <c r="BQ49" s="751"/>
      <c r="BR49" s="751"/>
      <c r="BS49" s="751"/>
      <c r="BT49" s="751"/>
      <c r="BU49" s="751"/>
      <c r="BV49" s="751"/>
      <c r="BW49" s="751"/>
      <c r="BX49" s="751"/>
      <c r="BY49" s="751"/>
      <c r="BZ49" s="751"/>
      <c r="CA49" s="751"/>
      <c r="CB49" s="751"/>
      <c r="CC49" s="751"/>
      <c r="CD49" s="751"/>
      <c r="CE49" s="751"/>
      <c r="CF49" s="751"/>
      <c r="CG49" s="751"/>
      <c r="CH49" s="751"/>
      <c r="CI49" s="751"/>
      <c r="CJ49" s="751"/>
      <c r="CK49" s="751"/>
      <c r="CL49" s="751"/>
      <c r="CM49" s="751"/>
      <c r="CN49" s="751"/>
      <c r="CO49" s="751"/>
      <c r="CP49" s="751"/>
      <c r="CQ49" s="751"/>
      <c r="CR49" s="751"/>
      <c r="CS49" s="751"/>
      <c r="CT49" s="751"/>
      <c r="CU49" s="751"/>
      <c r="CV49" s="751"/>
      <c r="CW49" s="751"/>
      <c r="CX49" s="751"/>
      <c r="CY49" s="751"/>
      <c r="CZ49" s="751"/>
      <c r="DA49" s="751"/>
      <c r="DB49" s="751"/>
      <c r="DC49" s="751"/>
      <c r="DD49" s="751"/>
      <c r="DE49" s="751"/>
      <c r="DF49" s="751"/>
      <c r="DG49" s="751"/>
      <c r="DH49" s="751"/>
      <c r="DI49" s="751"/>
      <c r="DJ49" s="751"/>
      <c r="DK49" s="751"/>
      <c r="DL49" s="751"/>
      <c r="DM49" s="751"/>
      <c r="DN49" s="751"/>
      <c r="DO49" s="751"/>
      <c r="DP49" s="751"/>
      <c r="DQ49" s="751"/>
      <c r="DR49" s="751"/>
      <c r="DS49" s="751"/>
      <c r="DT49" s="751"/>
      <c r="DU49" s="751"/>
      <c r="DV49" s="751"/>
      <c r="DW49" s="751"/>
      <c r="DX49" s="751"/>
      <c r="DY49" s="751"/>
      <c r="DZ49" s="751"/>
      <c r="EA49" s="751"/>
      <c r="EB49" s="751"/>
      <c r="EC49" s="751"/>
      <c r="ED49" s="751"/>
      <c r="EE49" s="751"/>
      <c r="EF49" s="751"/>
      <c r="EG49" s="747"/>
      <c r="EH49" s="747"/>
      <c r="EI49" s="747"/>
      <c r="EJ49" s="747"/>
      <c r="EK49" s="748"/>
    </row>
    <row r="50" spans="1:141" s="3" customFormat="1" ht="11.25" x14ac:dyDescent="0.2">
      <c r="A50" s="755" t="s">
        <v>775</v>
      </c>
      <c r="B50" s="755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49"/>
      <c r="S50" s="750"/>
      <c r="T50" s="750"/>
      <c r="U50" s="750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751"/>
      <c r="AS50" s="751"/>
      <c r="AT50" s="751"/>
      <c r="AU50" s="751"/>
      <c r="AV50" s="751"/>
      <c r="AW50" s="751"/>
      <c r="AX50" s="751"/>
      <c r="AY50" s="751"/>
      <c r="AZ50" s="751"/>
      <c r="BA50" s="751"/>
      <c r="BB50" s="751"/>
      <c r="BC50" s="751"/>
      <c r="BD50" s="751"/>
      <c r="BE50" s="751"/>
      <c r="BF50" s="751"/>
      <c r="BG50" s="751"/>
      <c r="BH50" s="751"/>
      <c r="BI50" s="751"/>
      <c r="BJ50" s="751"/>
      <c r="BK50" s="751"/>
      <c r="BL50" s="751"/>
      <c r="BM50" s="751"/>
      <c r="BN50" s="751"/>
      <c r="BO50" s="751"/>
      <c r="BP50" s="751"/>
      <c r="BQ50" s="751"/>
      <c r="BR50" s="751"/>
      <c r="BS50" s="751"/>
      <c r="BT50" s="751"/>
      <c r="BU50" s="751"/>
      <c r="BV50" s="751"/>
      <c r="BW50" s="751"/>
      <c r="BX50" s="751"/>
      <c r="BY50" s="751"/>
      <c r="BZ50" s="751"/>
      <c r="CA50" s="751"/>
      <c r="CB50" s="751"/>
      <c r="CC50" s="751"/>
      <c r="CD50" s="751"/>
      <c r="CE50" s="751"/>
      <c r="CF50" s="751"/>
      <c r="CG50" s="751"/>
      <c r="CH50" s="751"/>
      <c r="CI50" s="751"/>
      <c r="CJ50" s="751"/>
      <c r="CK50" s="751"/>
      <c r="CL50" s="751"/>
      <c r="CM50" s="751"/>
      <c r="CN50" s="751"/>
      <c r="CO50" s="751"/>
      <c r="CP50" s="751"/>
      <c r="CQ50" s="751"/>
      <c r="CR50" s="751"/>
      <c r="CS50" s="751"/>
      <c r="CT50" s="751"/>
      <c r="CU50" s="751"/>
      <c r="CV50" s="751"/>
      <c r="CW50" s="751"/>
      <c r="CX50" s="751"/>
      <c r="CY50" s="751"/>
      <c r="CZ50" s="751"/>
      <c r="DA50" s="751"/>
      <c r="DB50" s="751"/>
      <c r="DC50" s="751"/>
      <c r="DD50" s="751"/>
      <c r="DE50" s="751"/>
      <c r="DF50" s="751"/>
      <c r="DG50" s="751"/>
      <c r="DH50" s="751"/>
      <c r="DI50" s="751"/>
      <c r="DJ50" s="751"/>
      <c r="DK50" s="751"/>
      <c r="DL50" s="751"/>
      <c r="DM50" s="751"/>
      <c r="DN50" s="751"/>
      <c r="DO50" s="751"/>
      <c r="DP50" s="751"/>
      <c r="DQ50" s="751"/>
      <c r="DR50" s="751"/>
      <c r="DS50" s="751"/>
      <c r="DT50" s="751"/>
      <c r="DU50" s="751"/>
      <c r="DV50" s="751"/>
      <c r="DW50" s="751"/>
      <c r="DX50" s="751"/>
      <c r="DY50" s="751"/>
      <c r="DZ50" s="751"/>
      <c r="EA50" s="751"/>
      <c r="EB50" s="751"/>
      <c r="EC50" s="751"/>
      <c r="ED50" s="751"/>
      <c r="EE50" s="751"/>
      <c r="EF50" s="751"/>
      <c r="EG50" s="747"/>
      <c r="EH50" s="747"/>
      <c r="EI50" s="747"/>
      <c r="EJ50" s="747"/>
      <c r="EK50" s="748"/>
    </row>
    <row r="51" spans="1:141" s="3" customFormat="1" ht="11.25" x14ac:dyDescent="0.2">
      <c r="A51" s="755" t="s">
        <v>776</v>
      </c>
      <c r="B51" s="75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49"/>
      <c r="S51" s="750"/>
      <c r="T51" s="750"/>
      <c r="U51" s="750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1"/>
      <c r="AK51" s="751"/>
      <c r="AL51" s="751"/>
      <c r="AM51" s="751"/>
      <c r="AN51" s="751"/>
      <c r="AO51" s="751"/>
      <c r="AP51" s="751"/>
      <c r="AQ51" s="751"/>
      <c r="AR51" s="751"/>
      <c r="AS51" s="751"/>
      <c r="AT51" s="751"/>
      <c r="AU51" s="751"/>
      <c r="AV51" s="751"/>
      <c r="AW51" s="751"/>
      <c r="AX51" s="751"/>
      <c r="AY51" s="751"/>
      <c r="AZ51" s="751"/>
      <c r="BA51" s="751"/>
      <c r="BB51" s="751"/>
      <c r="BC51" s="751"/>
      <c r="BD51" s="751"/>
      <c r="BE51" s="751"/>
      <c r="BF51" s="751"/>
      <c r="BG51" s="751"/>
      <c r="BH51" s="751"/>
      <c r="BI51" s="751"/>
      <c r="BJ51" s="751"/>
      <c r="BK51" s="751"/>
      <c r="BL51" s="751"/>
      <c r="BM51" s="751"/>
      <c r="BN51" s="751"/>
      <c r="BO51" s="751"/>
      <c r="BP51" s="751"/>
      <c r="BQ51" s="751"/>
      <c r="BR51" s="751"/>
      <c r="BS51" s="751"/>
      <c r="BT51" s="751"/>
      <c r="BU51" s="751"/>
      <c r="BV51" s="751"/>
      <c r="BW51" s="751"/>
      <c r="BX51" s="751"/>
      <c r="BY51" s="751"/>
      <c r="BZ51" s="751"/>
      <c r="CA51" s="751"/>
      <c r="CB51" s="751"/>
      <c r="CC51" s="751"/>
      <c r="CD51" s="751"/>
      <c r="CE51" s="751"/>
      <c r="CF51" s="751"/>
      <c r="CG51" s="751"/>
      <c r="CH51" s="751"/>
      <c r="CI51" s="751"/>
      <c r="CJ51" s="751"/>
      <c r="CK51" s="751"/>
      <c r="CL51" s="751"/>
      <c r="CM51" s="751"/>
      <c r="CN51" s="751"/>
      <c r="CO51" s="751"/>
      <c r="CP51" s="751"/>
      <c r="CQ51" s="751"/>
      <c r="CR51" s="751"/>
      <c r="CS51" s="751"/>
      <c r="CT51" s="751"/>
      <c r="CU51" s="751"/>
      <c r="CV51" s="751"/>
      <c r="CW51" s="751"/>
      <c r="CX51" s="751"/>
      <c r="CY51" s="751"/>
      <c r="CZ51" s="751"/>
      <c r="DA51" s="751"/>
      <c r="DB51" s="751"/>
      <c r="DC51" s="751"/>
      <c r="DD51" s="751"/>
      <c r="DE51" s="751"/>
      <c r="DF51" s="751"/>
      <c r="DG51" s="751"/>
      <c r="DH51" s="751"/>
      <c r="DI51" s="751"/>
      <c r="DJ51" s="751"/>
      <c r="DK51" s="751"/>
      <c r="DL51" s="751"/>
      <c r="DM51" s="751"/>
      <c r="DN51" s="751"/>
      <c r="DO51" s="751"/>
      <c r="DP51" s="751"/>
      <c r="DQ51" s="751"/>
      <c r="DR51" s="751"/>
      <c r="DS51" s="751"/>
      <c r="DT51" s="751"/>
      <c r="DU51" s="751"/>
      <c r="DV51" s="751"/>
      <c r="DW51" s="751"/>
      <c r="DX51" s="751"/>
      <c r="DY51" s="751"/>
      <c r="DZ51" s="751"/>
      <c r="EA51" s="751"/>
      <c r="EB51" s="751"/>
      <c r="EC51" s="751"/>
      <c r="ED51" s="751"/>
      <c r="EE51" s="751"/>
      <c r="EF51" s="751"/>
      <c r="EG51" s="747"/>
      <c r="EH51" s="747"/>
      <c r="EI51" s="747"/>
      <c r="EJ51" s="747"/>
      <c r="EK51" s="748"/>
    </row>
    <row r="52" spans="1:141" s="3" customFormat="1" ht="11.25" x14ac:dyDescent="0.2">
      <c r="A52" s="755" t="s">
        <v>777</v>
      </c>
      <c r="B52" s="755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49"/>
      <c r="S52" s="750"/>
      <c r="T52" s="750"/>
      <c r="U52" s="750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L52" s="751"/>
      <c r="AM52" s="751"/>
      <c r="AN52" s="751"/>
      <c r="AO52" s="751"/>
      <c r="AP52" s="751"/>
      <c r="AQ52" s="751"/>
      <c r="AR52" s="751"/>
      <c r="AS52" s="751"/>
      <c r="AT52" s="751"/>
      <c r="AU52" s="751"/>
      <c r="AV52" s="751"/>
      <c r="AW52" s="751"/>
      <c r="AX52" s="751"/>
      <c r="AY52" s="751"/>
      <c r="AZ52" s="751"/>
      <c r="BA52" s="751"/>
      <c r="BB52" s="751"/>
      <c r="BC52" s="751"/>
      <c r="BD52" s="751"/>
      <c r="BE52" s="751"/>
      <c r="BF52" s="751"/>
      <c r="BG52" s="751"/>
      <c r="BH52" s="751"/>
      <c r="BI52" s="751"/>
      <c r="BJ52" s="751"/>
      <c r="BK52" s="751"/>
      <c r="BL52" s="751"/>
      <c r="BM52" s="751"/>
      <c r="BN52" s="751"/>
      <c r="BO52" s="751"/>
      <c r="BP52" s="751"/>
      <c r="BQ52" s="751"/>
      <c r="BR52" s="751"/>
      <c r="BS52" s="751"/>
      <c r="BT52" s="751"/>
      <c r="BU52" s="751"/>
      <c r="BV52" s="751"/>
      <c r="BW52" s="751"/>
      <c r="BX52" s="751"/>
      <c r="BY52" s="751"/>
      <c r="BZ52" s="751"/>
      <c r="CA52" s="751"/>
      <c r="CB52" s="751"/>
      <c r="CC52" s="751"/>
      <c r="CD52" s="751"/>
      <c r="CE52" s="751"/>
      <c r="CF52" s="751"/>
      <c r="CG52" s="751"/>
      <c r="CH52" s="751"/>
      <c r="CI52" s="751"/>
      <c r="CJ52" s="751"/>
      <c r="CK52" s="751"/>
      <c r="CL52" s="751"/>
      <c r="CM52" s="751"/>
      <c r="CN52" s="751"/>
      <c r="CO52" s="751"/>
      <c r="CP52" s="751"/>
      <c r="CQ52" s="751"/>
      <c r="CR52" s="751"/>
      <c r="CS52" s="751"/>
      <c r="CT52" s="751"/>
      <c r="CU52" s="751"/>
      <c r="CV52" s="751"/>
      <c r="CW52" s="751"/>
      <c r="CX52" s="751"/>
      <c r="CY52" s="751"/>
      <c r="CZ52" s="751"/>
      <c r="DA52" s="751"/>
      <c r="DB52" s="751"/>
      <c r="DC52" s="751"/>
      <c r="DD52" s="751"/>
      <c r="DE52" s="751"/>
      <c r="DF52" s="751"/>
      <c r="DG52" s="751"/>
      <c r="DH52" s="751"/>
      <c r="DI52" s="751"/>
      <c r="DJ52" s="751"/>
      <c r="DK52" s="751"/>
      <c r="DL52" s="751"/>
      <c r="DM52" s="751"/>
      <c r="DN52" s="751"/>
      <c r="DO52" s="751"/>
      <c r="DP52" s="751"/>
      <c r="DQ52" s="751"/>
      <c r="DR52" s="751"/>
      <c r="DS52" s="751"/>
      <c r="DT52" s="751"/>
      <c r="DU52" s="751"/>
      <c r="DV52" s="751"/>
      <c r="DW52" s="751"/>
      <c r="DX52" s="751"/>
      <c r="DY52" s="751"/>
      <c r="DZ52" s="751"/>
      <c r="EA52" s="751"/>
      <c r="EB52" s="751"/>
      <c r="EC52" s="751"/>
      <c r="ED52" s="751"/>
      <c r="EE52" s="751"/>
      <c r="EF52" s="751"/>
      <c r="EG52" s="747"/>
      <c r="EH52" s="747"/>
      <c r="EI52" s="747"/>
      <c r="EJ52" s="747"/>
      <c r="EK52" s="748"/>
    </row>
    <row r="53" spans="1:141" s="3" customFormat="1" ht="11.25" x14ac:dyDescent="0.2">
      <c r="A53" s="755" t="s">
        <v>778</v>
      </c>
      <c r="B53" s="755"/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49"/>
      <c r="S53" s="750"/>
      <c r="T53" s="750"/>
      <c r="U53" s="750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751"/>
      <c r="AN53" s="751"/>
      <c r="AO53" s="751"/>
      <c r="AP53" s="751"/>
      <c r="AQ53" s="751"/>
      <c r="AR53" s="751"/>
      <c r="AS53" s="751"/>
      <c r="AT53" s="751"/>
      <c r="AU53" s="751"/>
      <c r="AV53" s="751"/>
      <c r="AW53" s="751"/>
      <c r="AX53" s="751"/>
      <c r="AY53" s="751"/>
      <c r="AZ53" s="751"/>
      <c r="BA53" s="751"/>
      <c r="BB53" s="751"/>
      <c r="BC53" s="751"/>
      <c r="BD53" s="751"/>
      <c r="BE53" s="751"/>
      <c r="BF53" s="751"/>
      <c r="BG53" s="751"/>
      <c r="BH53" s="751"/>
      <c r="BI53" s="751"/>
      <c r="BJ53" s="751"/>
      <c r="BK53" s="751"/>
      <c r="BL53" s="751"/>
      <c r="BM53" s="751"/>
      <c r="BN53" s="751"/>
      <c r="BO53" s="751"/>
      <c r="BP53" s="751"/>
      <c r="BQ53" s="751"/>
      <c r="BR53" s="751"/>
      <c r="BS53" s="751"/>
      <c r="BT53" s="751"/>
      <c r="BU53" s="751"/>
      <c r="BV53" s="751"/>
      <c r="BW53" s="751"/>
      <c r="BX53" s="751"/>
      <c r="BY53" s="751"/>
      <c r="BZ53" s="751"/>
      <c r="CA53" s="751"/>
      <c r="CB53" s="751"/>
      <c r="CC53" s="751"/>
      <c r="CD53" s="751"/>
      <c r="CE53" s="751"/>
      <c r="CF53" s="751"/>
      <c r="CG53" s="751"/>
      <c r="CH53" s="751"/>
      <c r="CI53" s="751"/>
      <c r="CJ53" s="751"/>
      <c r="CK53" s="751"/>
      <c r="CL53" s="751"/>
      <c r="CM53" s="751"/>
      <c r="CN53" s="751"/>
      <c r="CO53" s="751"/>
      <c r="CP53" s="751"/>
      <c r="CQ53" s="751"/>
      <c r="CR53" s="751"/>
      <c r="CS53" s="751"/>
      <c r="CT53" s="751"/>
      <c r="CU53" s="751"/>
      <c r="CV53" s="751"/>
      <c r="CW53" s="751"/>
      <c r="CX53" s="751"/>
      <c r="CY53" s="751"/>
      <c r="CZ53" s="751"/>
      <c r="DA53" s="751"/>
      <c r="DB53" s="751"/>
      <c r="DC53" s="751"/>
      <c r="DD53" s="751"/>
      <c r="DE53" s="751"/>
      <c r="DF53" s="751"/>
      <c r="DG53" s="751"/>
      <c r="DH53" s="751"/>
      <c r="DI53" s="751"/>
      <c r="DJ53" s="751"/>
      <c r="DK53" s="751"/>
      <c r="DL53" s="751"/>
      <c r="DM53" s="751"/>
      <c r="DN53" s="751"/>
      <c r="DO53" s="751"/>
      <c r="DP53" s="751"/>
      <c r="DQ53" s="751"/>
      <c r="DR53" s="751"/>
      <c r="DS53" s="751"/>
      <c r="DT53" s="751"/>
      <c r="DU53" s="751"/>
      <c r="DV53" s="751"/>
      <c r="DW53" s="751"/>
      <c r="DX53" s="751"/>
      <c r="DY53" s="751"/>
      <c r="DZ53" s="751"/>
      <c r="EA53" s="751"/>
      <c r="EB53" s="751"/>
      <c r="EC53" s="751"/>
      <c r="ED53" s="751"/>
      <c r="EE53" s="751"/>
      <c r="EF53" s="751"/>
      <c r="EG53" s="747"/>
      <c r="EH53" s="747"/>
      <c r="EI53" s="747"/>
      <c r="EJ53" s="747"/>
      <c r="EK53" s="748"/>
    </row>
    <row r="54" spans="1:141" s="3" customFormat="1" ht="11.25" x14ac:dyDescent="0.2">
      <c r="A54" s="755" t="s">
        <v>779</v>
      </c>
      <c r="B54" s="755"/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49"/>
      <c r="S54" s="750"/>
      <c r="T54" s="750"/>
      <c r="U54" s="750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1"/>
      <c r="AK54" s="751"/>
      <c r="AL54" s="751"/>
      <c r="AM54" s="751"/>
      <c r="AN54" s="751"/>
      <c r="AO54" s="751"/>
      <c r="AP54" s="751"/>
      <c r="AQ54" s="751"/>
      <c r="AR54" s="751"/>
      <c r="AS54" s="751"/>
      <c r="AT54" s="751"/>
      <c r="AU54" s="751"/>
      <c r="AV54" s="751"/>
      <c r="AW54" s="751"/>
      <c r="AX54" s="751"/>
      <c r="AY54" s="751"/>
      <c r="AZ54" s="751"/>
      <c r="BA54" s="751"/>
      <c r="BB54" s="751"/>
      <c r="BC54" s="751"/>
      <c r="BD54" s="751"/>
      <c r="BE54" s="751"/>
      <c r="BF54" s="751"/>
      <c r="BG54" s="751"/>
      <c r="BH54" s="751"/>
      <c r="BI54" s="751"/>
      <c r="BJ54" s="751"/>
      <c r="BK54" s="751"/>
      <c r="BL54" s="751"/>
      <c r="BM54" s="751"/>
      <c r="BN54" s="751"/>
      <c r="BO54" s="751"/>
      <c r="BP54" s="751"/>
      <c r="BQ54" s="751"/>
      <c r="BR54" s="751"/>
      <c r="BS54" s="751"/>
      <c r="BT54" s="751"/>
      <c r="BU54" s="751"/>
      <c r="BV54" s="751"/>
      <c r="BW54" s="751"/>
      <c r="BX54" s="751"/>
      <c r="BY54" s="751"/>
      <c r="BZ54" s="751"/>
      <c r="CA54" s="751"/>
      <c r="CB54" s="751"/>
      <c r="CC54" s="751"/>
      <c r="CD54" s="751"/>
      <c r="CE54" s="751"/>
      <c r="CF54" s="751"/>
      <c r="CG54" s="751"/>
      <c r="CH54" s="751"/>
      <c r="CI54" s="751"/>
      <c r="CJ54" s="751"/>
      <c r="CK54" s="751"/>
      <c r="CL54" s="751"/>
      <c r="CM54" s="751"/>
      <c r="CN54" s="751"/>
      <c r="CO54" s="751"/>
      <c r="CP54" s="751"/>
      <c r="CQ54" s="751"/>
      <c r="CR54" s="751"/>
      <c r="CS54" s="751"/>
      <c r="CT54" s="751"/>
      <c r="CU54" s="751"/>
      <c r="CV54" s="751"/>
      <c r="CW54" s="751"/>
      <c r="CX54" s="751"/>
      <c r="CY54" s="751"/>
      <c r="CZ54" s="751"/>
      <c r="DA54" s="751"/>
      <c r="DB54" s="751"/>
      <c r="DC54" s="751"/>
      <c r="DD54" s="751"/>
      <c r="DE54" s="751"/>
      <c r="DF54" s="751"/>
      <c r="DG54" s="751"/>
      <c r="DH54" s="751"/>
      <c r="DI54" s="751"/>
      <c r="DJ54" s="751"/>
      <c r="DK54" s="751"/>
      <c r="DL54" s="751"/>
      <c r="DM54" s="751"/>
      <c r="DN54" s="751"/>
      <c r="DO54" s="751"/>
      <c r="DP54" s="751"/>
      <c r="DQ54" s="751"/>
      <c r="DR54" s="751"/>
      <c r="DS54" s="751"/>
      <c r="DT54" s="751"/>
      <c r="DU54" s="751"/>
      <c r="DV54" s="751"/>
      <c r="DW54" s="751"/>
      <c r="DX54" s="751"/>
      <c r="DY54" s="751"/>
      <c r="DZ54" s="751"/>
      <c r="EA54" s="751"/>
      <c r="EB54" s="751"/>
      <c r="EC54" s="751"/>
      <c r="ED54" s="751"/>
      <c r="EE54" s="751"/>
      <c r="EF54" s="751"/>
      <c r="EG54" s="747"/>
      <c r="EH54" s="747"/>
      <c r="EI54" s="747"/>
      <c r="EJ54" s="747"/>
      <c r="EK54" s="748"/>
    </row>
    <row r="55" spans="1:141" s="3" customFormat="1" ht="11.25" x14ac:dyDescent="0.2">
      <c r="A55" s="755" t="s">
        <v>780</v>
      </c>
      <c r="B55" s="755"/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49"/>
      <c r="S55" s="750"/>
      <c r="T55" s="750"/>
      <c r="U55" s="750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751"/>
      <c r="AK55" s="751"/>
      <c r="AL55" s="751"/>
      <c r="AM55" s="751"/>
      <c r="AN55" s="751"/>
      <c r="AO55" s="751"/>
      <c r="AP55" s="751"/>
      <c r="AQ55" s="751"/>
      <c r="AR55" s="751"/>
      <c r="AS55" s="751"/>
      <c r="AT55" s="751"/>
      <c r="AU55" s="751"/>
      <c r="AV55" s="751"/>
      <c r="AW55" s="751"/>
      <c r="AX55" s="751"/>
      <c r="AY55" s="751"/>
      <c r="AZ55" s="751"/>
      <c r="BA55" s="751"/>
      <c r="BB55" s="751"/>
      <c r="BC55" s="751"/>
      <c r="BD55" s="751"/>
      <c r="BE55" s="751"/>
      <c r="BF55" s="751"/>
      <c r="BG55" s="751"/>
      <c r="BH55" s="751"/>
      <c r="BI55" s="751"/>
      <c r="BJ55" s="751"/>
      <c r="BK55" s="751"/>
      <c r="BL55" s="751"/>
      <c r="BM55" s="751"/>
      <c r="BN55" s="751"/>
      <c r="BO55" s="751"/>
      <c r="BP55" s="751"/>
      <c r="BQ55" s="751"/>
      <c r="BR55" s="751"/>
      <c r="BS55" s="751"/>
      <c r="BT55" s="751"/>
      <c r="BU55" s="751"/>
      <c r="BV55" s="751"/>
      <c r="BW55" s="751"/>
      <c r="BX55" s="751"/>
      <c r="BY55" s="751"/>
      <c r="BZ55" s="751"/>
      <c r="CA55" s="751"/>
      <c r="CB55" s="751"/>
      <c r="CC55" s="751"/>
      <c r="CD55" s="751"/>
      <c r="CE55" s="751"/>
      <c r="CF55" s="751"/>
      <c r="CG55" s="751"/>
      <c r="CH55" s="751"/>
      <c r="CI55" s="751"/>
      <c r="CJ55" s="751"/>
      <c r="CK55" s="751"/>
      <c r="CL55" s="751"/>
      <c r="CM55" s="751"/>
      <c r="CN55" s="751"/>
      <c r="CO55" s="751"/>
      <c r="CP55" s="751"/>
      <c r="CQ55" s="751"/>
      <c r="CR55" s="751"/>
      <c r="CS55" s="751"/>
      <c r="CT55" s="751"/>
      <c r="CU55" s="751"/>
      <c r="CV55" s="751"/>
      <c r="CW55" s="751"/>
      <c r="CX55" s="751"/>
      <c r="CY55" s="751"/>
      <c r="CZ55" s="751"/>
      <c r="DA55" s="751"/>
      <c r="DB55" s="751"/>
      <c r="DC55" s="751"/>
      <c r="DD55" s="751"/>
      <c r="DE55" s="751"/>
      <c r="DF55" s="751"/>
      <c r="DG55" s="751"/>
      <c r="DH55" s="751"/>
      <c r="DI55" s="751"/>
      <c r="DJ55" s="751"/>
      <c r="DK55" s="751"/>
      <c r="DL55" s="751"/>
      <c r="DM55" s="751"/>
      <c r="DN55" s="751"/>
      <c r="DO55" s="751"/>
      <c r="DP55" s="751"/>
      <c r="DQ55" s="751"/>
      <c r="DR55" s="751"/>
      <c r="DS55" s="751"/>
      <c r="DT55" s="751"/>
      <c r="DU55" s="751"/>
      <c r="DV55" s="751"/>
      <c r="DW55" s="751"/>
      <c r="DX55" s="751"/>
      <c r="DY55" s="751"/>
      <c r="DZ55" s="751"/>
      <c r="EA55" s="751"/>
      <c r="EB55" s="751"/>
      <c r="EC55" s="751"/>
      <c r="ED55" s="751"/>
      <c r="EE55" s="751"/>
      <c r="EF55" s="751"/>
      <c r="EG55" s="747"/>
      <c r="EH55" s="747"/>
      <c r="EI55" s="747"/>
      <c r="EJ55" s="747"/>
      <c r="EK55" s="748"/>
    </row>
    <row r="56" spans="1:141" s="3" customFormat="1" ht="11.25" x14ac:dyDescent="0.2">
      <c r="A56" s="754" t="s">
        <v>781</v>
      </c>
      <c r="B56" s="754"/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49"/>
      <c r="S56" s="750"/>
      <c r="T56" s="750"/>
      <c r="U56" s="750"/>
      <c r="V56" s="751"/>
      <c r="W56" s="751"/>
      <c r="X56" s="751"/>
      <c r="Y56" s="751"/>
      <c r="Z56" s="751"/>
      <c r="AA56" s="751"/>
      <c r="AB56" s="751"/>
      <c r="AC56" s="751"/>
      <c r="AD56" s="751"/>
      <c r="AE56" s="751"/>
      <c r="AF56" s="751"/>
      <c r="AG56" s="751"/>
      <c r="AH56" s="751"/>
      <c r="AI56" s="751"/>
      <c r="AJ56" s="751"/>
      <c r="AK56" s="751"/>
      <c r="AL56" s="751"/>
      <c r="AM56" s="751"/>
      <c r="AN56" s="751"/>
      <c r="AO56" s="751"/>
      <c r="AP56" s="751"/>
      <c r="AQ56" s="751"/>
      <c r="AR56" s="751"/>
      <c r="AS56" s="751"/>
      <c r="AT56" s="751"/>
      <c r="AU56" s="751"/>
      <c r="AV56" s="751"/>
      <c r="AW56" s="751"/>
      <c r="AX56" s="751"/>
      <c r="AY56" s="751"/>
      <c r="AZ56" s="751"/>
      <c r="BA56" s="751"/>
      <c r="BB56" s="751"/>
      <c r="BC56" s="751"/>
      <c r="BD56" s="751"/>
      <c r="BE56" s="751"/>
      <c r="BF56" s="751"/>
      <c r="BG56" s="751"/>
      <c r="BH56" s="751"/>
      <c r="BI56" s="751"/>
      <c r="BJ56" s="751"/>
      <c r="BK56" s="751"/>
      <c r="BL56" s="751"/>
      <c r="BM56" s="751"/>
      <c r="BN56" s="751"/>
      <c r="BO56" s="751"/>
      <c r="BP56" s="751"/>
      <c r="BQ56" s="751"/>
      <c r="BR56" s="751"/>
      <c r="BS56" s="751"/>
      <c r="BT56" s="751"/>
      <c r="BU56" s="751"/>
      <c r="BV56" s="751"/>
      <c r="BW56" s="751"/>
      <c r="BX56" s="751"/>
      <c r="BY56" s="751"/>
      <c r="BZ56" s="751"/>
      <c r="CA56" s="751"/>
      <c r="CB56" s="751"/>
      <c r="CC56" s="751"/>
      <c r="CD56" s="751"/>
      <c r="CE56" s="751"/>
      <c r="CF56" s="751"/>
      <c r="CG56" s="751"/>
      <c r="CH56" s="751"/>
      <c r="CI56" s="751"/>
      <c r="CJ56" s="751"/>
      <c r="CK56" s="751"/>
      <c r="CL56" s="751"/>
      <c r="CM56" s="751"/>
      <c r="CN56" s="751"/>
      <c r="CO56" s="751"/>
      <c r="CP56" s="751"/>
      <c r="CQ56" s="751"/>
      <c r="CR56" s="751"/>
      <c r="CS56" s="751"/>
      <c r="CT56" s="751"/>
      <c r="CU56" s="751"/>
      <c r="CV56" s="751"/>
      <c r="CW56" s="751"/>
      <c r="CX56" s="751"/>
      <c r="CY56" s="751"/>
      <c r="CZ56" s="751"/>
      <c r="DA56" s="751"/>
      <c r="DB56" s="751"/>
      <c r="DC56" s="751"/>
      <c r="DD56" s="751"/>
      <c r="DE56" s="751"/>
      <c r="DF56" s="751"/>
      <c r="DG56" s="751"/>
      <c r="DH56" s="751"/>
      <c r="DI56" s="751"/>
      <c r="DJ56" s="751"/>
      <c r="DK56" s="751"/>
      <c r="DL56" s="751"/>
      <c r="DM56" s="751"/>
      <c r="DN56" s="751"/>
      <c r="DO56" s="751"/>
      <c r="DP56" s="751"/>
      <c r="DQ56" s="751"/>
      <c r="DR56" s="751"/>
      <c r="DS56" s="751"/>
      <c r="DT56" s="751"/>
      <c r="DU56" s="751"/>
      <c r="DV56" s="751"/>
      <c r="DW56" s="751"/>
      <c r="DX56" s="751"/>
      <c r="DY56" s="751"/>
      <c r="DZ56" s="751"/>
      <c r="EA56" s="751"/>
      <c r="EB56" s="751"/>
      <c r="EC56" s="751"/>
      <c r="ED56" s="751"/>
      <c r="EE56" s="751"/>
      <c r="EF56" s="751"/>
      <c r="EG56" s="747"/>
      <c r="EH56" s="747"/>
      <c r="EI56" s="747"/>
      <c r="EJ56" s="747"/>
      <c r="EK56" s="748"/>
    </row>
    <row r="57" spans="1:141" s="3" customFormat="1" ht="13.5" customHeight="1" x14ac:dyDescent="0.2">
      <c r="A57" s="754" t="s">
        <v>667</v>
      </c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49" t="s">
        <v>681</v>
      </c>
      <c r="S57" s="750"/>
      <c r="T57" s="750"/>
      <c r="U57" s="750"/>
      <c r="V57" s="751">
        <v>0</v>
      </c>
      <c r="W57" s="751"/>
      <c r="X57" s="751"/>
      <c r="Y57" s="751"/>
      <c r="Z57" s="751"/>
      <c r="AA57" s="751">
        <v>0</v>
      </c>
      <c r="AB57" s="751"/>
      <c r="AC57" s="751"/>
      <c r="AD57" s="751"/>
      <c r="AE57" s="751"/>
      <c r="AF57" s="751">
        <v>0</v>
      </c>
      <c r="AG57" s="751"/>
      <c r="AH57" s="751"/>
      <c r="AI57" s="751"/>
      <c r="AJ57" s="751"/>
      <c r="AK57" s="751">
        <v>0</v>
      </c>
      <c r="AL57" s="751"/>
      <c r="AM57" s="751"/>
      <c r="AN57" s="751"/>
      <c r="AO57" s="751"/>
      <c r="AP57" s="751"/>
      <c r="AQ57" s="751"/>
      <c r="AR57" s="751"/>
      <c r="AS57" s="751"/>
      <c r="AT57" s="751"/>
      <c r="AU57" s="751"/>
      <c r="AV57" s="751"/>
      <c r="AW57" s="751"/>
      <c r="AX57" s="751"/>
      <c r="AY57" s="751"/>
      <c r="AZ57" s="751"/>
      <c r="BA57" s="751"/>
      <c r="BB57" s="751"/>
      <c r="BC57" s="751"/>
      <c r="BD57" s="751"/>
      <c r="BE57" s="751"/>
      <c r="BF57" s="751"/>
      <c r="BG57" s="751"/>
      <c r="BH57" s="751"/>
      <c r="BI57" s="751"/>
      <c r="BJ57" s="751"/>
      <c r="BK57" s="751"/>
      <c r="BL57" s="751"/>
      <c r="BM57" s="751"/>
      <c r="BN57" s="751"/>
      <c r="BO57" s="751"/>
      <c r="BP57" s="751"/>
      <c r="BQ57" s="751"/>
      <c r="BR57" s="751"/>
      <c r="BS57" s="751"/>
      <c r="BT57" s="751"/>
      <c r="BU57" s="751"/>
      <c r="BV57" s="751"/>
      <c r="BW57" s="751"/>
      <c r="BX57" s="751"/>
      <c r="BY57" s="751"/>
      <c r="BZ57" s="751"/>
      <c r="CA57" s="751"/>
      <c r="CB57" s="751"/>
      <c r="CC57" s="751"/>
      <c r="CD57" s="751"/>
      <c r="CE57" s="751"/>
      <c r="CF57" s="751"/>
      <c r="CG57" s="751"/>
      <c r="CH57" s="751"/>
      <c r="CI57" s="751"/>
      <c r="CJ57" s="751"/>
      <c r="CK57" s="751"/>
      <c r="CL57" s="751"/>
      <c r="CM57" s="751"/>
      <c r="CN57" s="751"/>
      <c r="CO57" s="751"/>
      <c r="CP57" s="751"/>
      <c r="CQ57" s="751"/>
      <c r="CR57" s="751"/>
      <c r="CS57" s="751"/>
      <c r="CT57" s="751"/>
      <c r="CU57" s="751"/>
      <c r="CV57" s="751"/>
      <c r="CW57" s="751"/>
      <c r="CX57" s="751"/>
      <c r="CY57" s="751"/>
      <c r="CZ57" s="751"/>
      <c r="DA57" s="751"/>
      <c r="DB57" s="751"/>
      <c r="DC57" s="751"/>
      <c r="DD57" s="751"/>
      <c r="DE57" s="751"/>
      <c r="DF57" s="751"/>
      <c r="DG57" s="751"/>
      <c r="DH57" s="751"/>
      <c r="DI57" s="751"/>
      <c r="DJ57" s="751"/>
      <c r="DK57" s="751"/>
      <c r="DL57" s="751"/>
      <c r="DM57" s="751"/>
      <c r="DN57" s="751"/>
      <c r="DO57" s="751"/>
      <c r="DP57" s="751"/>
      <c r="DQ57" s="751"/>
      <c r="DR57" s="751"/>
      <c r="DS57" s="751"/>
      <c r="DT57" s="751"/>
      <c r="DU57" s="751"/>
      <c r="DV57" s="751"/>
      <c r="DW57" s="751"/>
      <c r="DX57" s="751"/>
      <c r="DY57" s="751"/>
      <c r="DZ57" s="751"/>
      <c r="EA57" s="751"/>
      <c r="EB57" s="751"/>
      <c r="EC57" s="751"/>
      <c r="ED57" s="751"/>
      <c r="EE57" s="751"/>
      <c r="EF57" s="751"/>
      <c r="EG57" s="747"/>
      <c r="EH57" s="747"/>
      <c r="EI57" s="747"/>
      <c r="EJ57" s="747"/>
      <c r="EK57" s="748"/>
    </row>
    <row r="58" spans="1:141" s="3" customFormat="1" ht="13.5" customHeight="1" x14ac:dyDescent="0.2">
      <c r="A58" s="754" t="s">
        <v>782</v>
      </c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49" t="s">
        <v>682</v>
      </c>
      <c r="S58" s="750"/>
      <c r="T58" s="750"/>
      <c r="U58" s="750"/>
      <c r="V58" s="751"/>
      <c r="W58" s="751"/>
      <c r="X58" s="751"/>
      <c r="Y58" s="751"/>
      <c r="Z58" s="751"/>
      <c r="AA58" s="751"/>
      <c r="AB58" s="751"/>
      <c r="AC58" s="751"/>
      <c r="AD58" s="751"/>
      <c r="AE58" s="751"/>
      <c r="AF58" s="751"/>
      <c r="AG58" s="751"/>
      <c r="AH58" s="751"/>
      <c r="AI58" s="751"/>
      <c r="AJ58" s="751"/>
      <c r="AK58" s="751"/>
      <c r="AL58" s="751"/>
      <c r="AM58" s="751"/>
      <c r="AN58" s="751"/>
      <c r="AO58" s="751"/>
      <c r="AP58" s="751"/>
      <c r="AQ58" s="751"/>
      <c r="AR58" s="751"/>
      <c r="AS58" s="751"/>
      <c r="AT58" s="751"/>
      <c r="AU58" s="751"/>
      <c r="AV58" s="751"/>
      <c r="AW58" s="751"/>
      <c r="AX58" s="751"/>
      <c r="AY58" s="751"/>
      <c r="AZ58" s="751"/>
      <c r="BA58" s="751"/>
      <c r="BB58" s="751"/>
      <c r="BC58" s="751"/>
      <c r="BD58" s="751"/>
      <c r="BE58" s="751"/>
      <c r="BF58" s="751"/>
      <c r="BG58" s="751"/>
      <c r="BH58" s="751"/>
      <c r="BI58" s="751"/>
      <c r="BJ58" s="751"/>
      <c r="BK58" s="751"/>
      <c r="BL58" s="751"/>
      <c r="BM58" s="751"/>
      <c r="BN58" s="751"/>
      <c r="BO58" s="751"/>
      <c r="BP58" s="751"/>
      <c r="BQ58" s="751"/>
      <c r="BR58" s="751"/>
      <c r="BS58" s="751"/>
      <c r="BT58" s="751"/>
      <c r="BU58" s="751"/>
      <c r="BV58" s="751"/>
      <c r="BW58" s="751"/>
      <c r="BX58" s="751"/>
      <c r="BY58" s="751"/>
      <c r="BZ58" s="751"/>
      <c r="CA58" s="751"/>
      <c r="CB58" s="751"/>
      <c r="CC58" s="751"/>
      <c r="CD58" s="751"/>
      <c r="CE58" s="751"/>
      <c r="CF58" s="751"/>
      <c r="CG58" s="751"/>
      <c r="CH58" s="751"/>
      <c r="CI58" s="751"/>
      <c r="CJ58" s="751"/>
      <c r="CK58" s="751"/>
      <c r="CL58" s="751"/>
      <c r="CM58" s="751"/>
      <c r="CN58" s="751"/>
      <c r="CO58" s="751"/>
      <c r="CP58" s="751"/>
      <c r="CQ58" s="751"/>
      <c r="CR58" s="751"/>
      <c r="CS58" s="751"/>
      <c r="CT58" s="751"/>
      <c r="CU58" s="751"/>
      <c r="CV58" s="751"/>
      <c r="CW58" s="751"/>
      <c r="CX58" s="751">
        <v>1</v>
      </c>
      <c r="CY58" s="751"/>
      <c r="CZ58" s="751"/>
      <c r="DA58" s="751"/>
      <c r="DB58" s="751"/>
      <c r="DC58" s="751">
        <v>1</v>
      </c>
      <c r="DD58" s="751"/>
      <c r="DE58" s="751"/>
      <c r="DF58" s="751"/>
      <c r="DG58" s="751"/>
      <c r="DH58" s="751">
        <v>1</v>
      </c>
      <c r="DI58" s="751"/>
      <c r="DJ58" s="751"/>
      <c r="DK58" s="751"/>
      <c r="DL58" s="751"/>
      <c r="DM58" s="751">
        <v>1</v>
      </c>
      <c r="DN58" s="751"/>
      <c r="DO58" s="751"/>
      <c r="DP58" s="751"/>
      <c r="DQ58" s="751"/>
      <c r="DR58" s="751"/>
      <c r="DS58" s="751"/>
      <c r="DT58" s="751"/>
      <c r="DU58" s="751"/>
      <c r="DV58" s="751"/>
      <c r="DW58" s="751"/>
      <c r="DX58" s="751"/>
      <c r="DY58" s="751"/>
      <c r="DZ58" s="751"/>
      <c r="EA58" s="751"/>
      <c r="EB58" s="751"/>
      <c r="EC58" s="751"/>
      <c r="ED58" s="751"/>
      <c r="EE58" s="751"/>
      <c r="EF58" s="751"/>
      <c r="EG58" s="747"/>
      <c r="EH58" s="747"/>
      <c r="EI58" s="747"/>
      <c r="EJ58" s="747"/>
      <c r="EK58" s="748"/>
    </row>
    <row r="59" spans="1:141" s="3" customFormat="1" ht="13.5" customHeight="1" x14ac:dyDescent="0.2">
      <c r="A59" s="754" t="s">
        <v>668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49" t="s">
        <v>683</v>
      </c>
      <c r="S59" s="750"/>
      <c r="T59" s="750"/>
      <c r="U59" s="750"/>
      <c r="V59" s="751"/>
      <c r="W59" s="751"/>
      <c r="X59" s="751"/>
      <c r="Y59" s="751"/>
      <c r="Z59" s="751"/>
      <c r="AA59" s="751"/>
      <c r="AB59" s="751"/>
      <c r="AC59" s="751"/>
      <c r="AD59" s="751"/>
      <c r="AE59" s="751"/>
      <c r="AF59" s="751"/>
      <c r="AG59" s="751"/>
      <c r="AH59" s="751"/>
      <c r="AI59" s="751"/>
      <c r="AJ59" s="751"/>
      <c r="AK59" s="751"/>
      <c r="AL59" s="751"/>
      <c r="AM59" s="751"/>
      <c r="AN59" s="751"/>
      <c r="AO59" s="751"/>
      <c r="AP59" s="751"/>
      <c r="AQ59" s="751"/>
      <c r="AR59" s="751"/>
      <c r="AS59" s="751"/>
      <c r="AT59" s="751"/>
      <c r="AU59" s="751"/>
      <c r="AV59" s="751"/>
      <c r="AW59" s="751"/>
      <c r="AX59" s="751"/>
      <c r="AY59" s="751"/>
      <c r="AZ59" s="751"/>
      <c r="BA59" s="751"/>
      <c r="BB59" s="751"/>
      <c r="BC59" s="751"/>
      <c r="BD59" s="751"/>
      <c r="BE59" s="751"/>
      <c r="BF59" s="751"/>
      <c r="BG59" s="751"/>
      <c r="BH59" s="751"/>
      <c r="BI59" s="751"/>
      <c r="BJ59" s="751"/>
      <c r="BK59" s="751"/>
      <c r="BL59" s="751"/>
      <c r="BM59" s="751"/>
      <c r="BN59" s="751"/>
      <c r="BO59" s="751"/>
      <c r="BP59" s="751"/>
      <c r="BQ59" s="751"/>
      <c r="BR59" s="751"/>
      <c r="BS59" s="751"/>
      <c r="BT59" s="751"/>
      <c r="BU59" s="751"/>
      <c r="BV59" s="751"/>
      <c r="BW59" s="751"/>
      <c r="BX59" s="751"/>
      <c r="BY59" s="751"/>
      <c r="BZ59" s="751"/>
      <c r="CA59" s="751"/>
      <c r="CB59" s="751"/>
      <c r="CC59" s="751"/>
      <c r="CD59" s="751"/>
      <c r="CE59" s="751"/>
      <c r="CF59" s="751"/>
      <c r="CG59" s="751"/>
      <c r="CH59" s="751"/>
      <c r="CI59" s="751"/>
      <c r="CJ59" s="751"/>
      <c r="CK59" s="751"/>
      <c r="CL59" s="751"/>
      <c r="CM59" s="751"/>
      <c r="CN59" s="751"/>
      <c r="CO59" s="751"/>
      <c r="CP59" s="751"/>
      <c r="CQ59" s="751"/>
      <c r="CR59" s="751"/>
      <c r="CS59" s="751"/>
      <c r="CT59" s="751"/>
      <c r="CU59" s="751"/>
      <c r="CV59" s="751"/>
      <c r="CW59" s="751"/>
      <c r="CX59" s="751"/>
      <c r="CY59" s="751"/>
      <c r="CZ59" s="751"/>
      <c r="DA59" s="751"/>
      <c r="DB59" s="751"/>
      <c r="DC59" s="751"/>
      <c r="DD59" s="751"/>
      <c r="DE59" s="751"/>
      <c r="DF59" s="751"/>
      <c r="DG59" s="751"/>
      <c r="DH59" s="751"/>
      <c r="DI59" s="751"/>
      <c r="DJ59" s="751"/>
      <c r="DK59" s="751"/>
      <c r="DL59" s="751"/>
      <c r="DM59" s="751"/>
      <c r="DN59" s="751"/>
      <c r="DO59" s="751"/>
      <c r="DP59" s="751"/>
      <c r="DQ59" s="751"/>
      <c r="DR59" s="751"/>
      <c r="DS59" s="751"/>
      <c r="DT59" s="751"/>
      <c r="DU59" s="751"/>
      <c r="DV59" s="751"/>
      <c r="DW59" s="751"/>
      <c r="DX59" s="751"/>
      <c r="DY59" s="751"/>
      <c r="DZ59" s="751"/>
      <c r="EA59" s="751"/>
      <c r="EB59" s="751"/>
      <c r="EC59" s="751"/>
      <c r="ED59" s="751"/>
      <c r="EE59" s="751"/>
      <c r="EF59" s="751"/>
      <c r="EG59" s="747"/>
      <c r="EH59" s="747"/>
      <c r="EI59" s="747"/>
      <c r="EJ59" s="747"/>
      <c r="EK59" s="748"/>
    </row>
    <row r="60" spans="1:141" s="3" customFormat="1" ht="11.25" x14ac:dyDescent="0.2">
      <c r="A60" s="755" t="s">
        <v>783</v>
      </c>
      <c r="B60" s="755"/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49" t="s">
        <v>684</v>
      </c>
      <c r="S60" s="750"/>
      <c r="T60" s="750"/>
      <c r="U60" s="750"/>
      <c r="V60" s="751"/>
      <c r="W60" s="751"/>
      <c r="X60" s="751"/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1"/>
      <c r="AJ60" s="751"/>
      <c r="AK60" s="751"/>
      <c r="AL60" s="751"/>
      <c r="AM60" s="751"/>
      <c r="AN60" s="751"/>
      <c r="AO60" s="751"/>
      <c r="AP60" s="751"/>
      <c r="AQ60" s="751"/>
      <c r="AR60" s="751"/>
      <c r="AS60" s="751"/>
      <c r="AT60" s="751"/>
      <c r="AU60" s="751"/>
      <c r="AV60" s="751"/>
      <c r="AW60" s="751"/>
      <c r="AX60" s="751"/>
      <c r="AY60" s="751"/>
      <c r="AZ60" s="751"/>
      <c r="BA60" s="751"/>
      <c r="BB60" s="751"/>
      <c r="BC60" s="751"/>
      <c r="BD60" s="751"/>
      <c r="BE60" s="751"/>
      <c r="BF60" s="751"/>
      <c r="BG60" s="751"/>
      <c r="BH60" s="751"/>
      <c r="BI60" s="751"/>
      <c r="BJ60" s="751"/>
      <c r="BK60" s="751"/>
      <c r="BL60" s="751"/>
      <c r="BM60" s="751"/>
      <c r="BN60" s="751"/>
      <c r="BO60" s="751"/>
      <c r="BP60" s="751"/>
      <c r="BQ60" s="751"/>
      <c r="BR60" s="751"/>
      <c r="BS60" s="751"/>
      <c r="BT60" s="751"/>
      <c r="BU60" s="751"/>
      <c r="BV60" s="751"/>
      <c r="BW60" s="751"/>
      <c r="BX60" s="751"/>
      <c r="BY60" s="751"/>
      <c r="BZ60" s="751"/>
      <c r="CA60" s="751"/>
      <c r="CB60" s="751"/>
      <c r="CC60" s="751"/>
      <c r="CD60" s="751"/>
      <c r="CE60" s="751"/>
      <c r="CF60" s="751"/>
      <c r="CG60" s="751"/>
      <c r="CH60" s="751"/>
      <c r="CI60" s="751"/>
      <c r="CJ60" s="751"/>
      <c r="CK60" s="751"/>
      <c r="CL60" s="751"/>
      <c r="CM60" s="751"/>
      <c r="CN60" s="751"/>
      <c r="CO60" s="751"/>
      <c r="CP60" s="751"/>
      <c r="CQ60" s="751"/>
      <c r="CR60" s="751"/>
      <c r="CS60" s="751"/>
      <c r="CT60" s="751"/>
      <c r="CU60" s="751"/>
      <c r="CV60" s="751"/>
      <c r="CW60" s="751"/>
      <c r="CX60" s="751"/>
      <c r="CY60" s="751"/>
      <c r="CZ60" s="751"/>
      <c r="DA60" s="751"/>
      <c r="DB60" s="751"/>
      <c r="DC60" s="751"/>
      <c r="DD60" s="751"/>
      <c r="DE60" s="751"/>
      <c r="DF60" s="751"/>
      <c r="DG60" s="751"/>
      <c r="DH60" s="751"/>
      <c r="DI60" s="751"/>
      <c r="DJ60" s="751"/>
      <c r="DK60" s="751"/>
      <c r="DL60" s="751"/>
      <c r="DM60" s="751"/>
      <c r="DN60" s="751"/>
      <c r="DO60" s="751"/>
      <c r="DP60" s="751"/>
      <c r="DQ60" s="751"/>
      <c r="DR60" s="751"/>
      <c r="DS60" s="751"/>
      <c r="DT60" s="751"/>
      <c r="DU60" s="751"/>
      <c r="DV60" s="751"/>
      <c r="DW60" s="751"/>
      <c r="DX60" s="751"/>
      <c r="DY60" s="751"/>
      <c r="DZ60" s="751"/>
      <c r="EA60" s="751"/>
      <c r="EB60" s="751"/>
      <c r="EC60" s="751"/>
      <c r="ED60" s="751"/>
      <c r="EE60" s="751"/>
      <c r="EF60" s="751"/>
      <c r="EG60" s="747"/>
      <c r="EH60" s="747"/>
      <c r="EI60" s="747"/>
      <c r="EJ60" s="747"/>
      <c r="EK60" s="748"/>
    </row>
    <row r="61" spans="1:141" s="3" customFormat="1" ht="11.25" x14ac:dyDescent="0.2">
      <c r="A61" s="755" t="s">
        <v>784</v>
      </c>
      <c r="B61" s="755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49"/>
      <c r="S61" s="750"/>
      <c r="T61" s="750"/>
      <c r="U61" s="750"/>
      <c r="V61" s="751"/>
      <c r="W61" s="751"/>
      <c r="X61" s="751"/>
      <c r="Y61" s="751"/>
      <c r="Z61" s="751"/>
      <c r="AA61" s="751"/>
      <c r="AB61" s="751"/>
      <c r="AC61" s="751"/>
      <c r="AD61" s="751"/>
      <c r="AE61" s="751"/>
      <c r="AF61" s="751"/>
      <c r="AG61" s="751"/>
      <c r="AH61" s="751"/>
      <c r="AI61" s="751"/>
      <c r="AJ61" s="751"/>
      <c r="AK61" s="751"/>
      <c r="AL61" s="751"/>
      <c r="AM61" s="751"/>
      <c r="AN61" s="751"/>
      <c r="AO61" s="751"/>
      <c r="AP61" s="751"/>
      <c r="AQ61" s="751"/>
      <c r="AR61" s="751"/>
      <c r="AS61" s="751"/>
      <c r="AT61" s="751"/>
      <c r="AU61" s="751"/>
      <c r="AV61" s="751"/>
      <c r="AW61" s="751"/>
      <c r="AX61" s="751"/>
      <c r="AY61" s="751"/>
      <c r="AZ61" s="751"/>
      <c r="BA61" s="751"/>
      <c r="BB61" s="751"/>
      <c r="BC61" s="751"/>
      <c r="BD61" s="751"/>
      <c r="BE61" s="751"/>
      <c r="BF61" s="751"/>
      <c r="BG61" s="751"/>
      <c r="BH61" s="751"/>
      <c r="BI61" s="751"/>
      <c r="BJ61" s="751"/>
      <c r="BK61" s="751"/>
      <c r="BL61" s="751"/>
      <c r="BM61" s="751"/>
      <c r="BN61" s="751"/>
      <c r="BO61" s="751"/>
      <c r="BP61" s="751"/>
      <c r="BQ61" s="751"/>
      <c r="BR61" s="751"/>
      <c r="BS61" s="751"/>
      <c r="BT61" s="751"/>
      <c r="BU61" s="751"/>
      <c r="BV61" s="751"/>
      <c r="BW61" s="751"/>
      <c r="BX61" s="751"/>
      <c r="BY61" s="751"/>
      <c r="BZ61" s="751"/>
      <c r="CA61" s="751"/>
      <c r="CB61" s="751"/>
      <c r="CC61" s="751"/>
      <c r="CD61" s="751"/>
      <c r="CE61" s="751"/>
      <c r="CF61" s="751"/>
      <c r="CG61" s="751"/>
      <c r="CH61" s="751"/>
      <c r="CI61" s="751"/>
      <c r="CJ61" s="751"/>
      <c r="CK61" s="751"/>
      <c r="CL61" s="751"/>
      <c r="CM61" s="751"/>
      <c r="CN61" s="751"/>
      <c r="CO61" s="751"/>
      <c r="CP61" s="751"/>
      <c r="CQ61" s="751"/>
      <c r="CR61" s="751"/>
      <c r="CS61" s="751"/>
      <c r="CT61" s="751"/>
      <c r="CU61" s="751"/>
      <c r="CV61" s="751"/>
      <c r="CW61" s="751"/>
      <c r="CX61" s="751"/>
      <c r="CY61" s="751"/>
      <c r="CZ61" s="751"/>
      <c r="DA61" s="751"/>
      <c r="DB61" s="751"/>
      <c r="DC61" s="751"/>
      <c r="DD61" s="751"/>
      <c r="DE61" s="751"/>
      <c r="DF61" s="751"/>
      <c r="DG61" s="751"/>
      <c r="DH61" s="751"/>
      <c r="DI61" s="751"/>
      <c r="DJ61" s="751"/>
      <c r="DK61" s="751"/>
      <c r="DL61" s="751"/>
      <c r="DM61" s="751"/>
      <c r="DN61" s="751"/>
      <c r="DO61" s="751"/>
      <c r="DP61" s="751"/>
      <c r="DQ61" s="751"/>
      <c r="DR61" s="751"/>
      <c r="DS61" s="751"/>
      <c r="DT61" s="751"/>
      <c r="DU61" s="751"/>
      <c r="DV61" s="751"/>
      <c r="DW61" s="751"/>
      <c r="DX61" s="751"/>
      <c r="DY61" s="751"/>
      <c r="DZ61" s="751"/>
      <c r="EA61" s="751"/>
      <c r="EB61" s="751"/>
      <c r="EC61" s="751"/>
      <c r="ED61" s="751"/>
      <c r="EE61" s="751"/>
      <c r="EF61" s="751"/>
      <c r="EG61" s="747"/>
      <c r="EH61" s="747"/>
      <c r="EI61" s="747"/>
      <c r="EJ61" s="747"/>
      <c r="EK61" s="748"/>
    </row>
    <row r="62" spans="1:141" s="3" customFormat="1" ht="11.25" x14ac:dyDescent="0.2">
      <c r="A62" s="754" t="s">
        <v>785</v>
      </c>
      <c r="B62" s="754"/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49"/>
      <c r="S62" s="750"/>
      <c r="T62" s="750"/>
      <c r="U62" s="750"/>
      <c r="V62" s="751"/>
      <c r="W62" s="751"/>
      <c r="X62" s="751"/>
      <c r="Y62" s="751"/>
      <c r="Z62" s="751"/>
      <c r="AA62" s="751"/>
      <c r="AB62" s="751"/>
      <c r="AC62" s="751"/>
      <c r="AD62" s="751"/>
      <c r="AE62" s="751"/>
      <c r="AF62" s="751"/>
      <c r="AG62" s="751"/>
      <c r="AH62" s="751"/>
      <c r="AI62" s="751"/>
      <c r="AJ62" s="751"/>
      <c r="AK62" s="751"/>
      <c r="AL62" s="751"/>
      <c r="AM62" s="751"/>
      <c r="AN62" s="751"/>
      <c r="AO62" s="751"/>
      <c r="AP62" s="751"/>
      <c r="AQ62" s="751"/>
      <c r="AR62" s="751"/>
      <c r="AS62" s="751"/>
      <c r="AT62" s="751"/>
      <c r="AU62" s="751"/>
      <c r="AV62" s="751"/>
      <c r="AW62" s="751"/>
      <c r="AX62" s="751"/>
      <c r="AY62" s="751"/>
      <c r="AZ62" s="751"/>
      <c r="BA62" s="751"/>
      <c r="BB62" s="751"/>
      <c r="BC62" s="751"/>
      <c r="BD62" s="751"/>
      <c r="BE62" s="751"/>
      <c r="BF62" s="751"/>
      <c r="BG62" s="751"/>
      <c r="BH62" s="751"/>
      <c r="BI62" s="751"/>
      <c r="BJ62" s="751"/>
      <c r="BK62" s="751"/>
      <c r="BL62" s="751"/>
      <c r="BM62" s="751"/>
      <c r="BN62" s="751"/>
      <c r="BO62" s="751"/>
      <c r="BP62" s="751"/>
      <c r="BQ62" s="751"/>
      <c r="BR62" s="751"/>
      <c r="BS62" s="751"/>
      <c r="BT62" s="751"/>
      <c r="BU62" s="751"/>
      <c r="BV62" s="751"/>
      <c r="BW62" s="751"/>
      <c r="BX62" s="751"/>
      <c r="BY62" s="751"/>
      <c r="BZ62" s="751"/>
      <c r="CA62" s="751"/>
      <c r="CB62" s="751"/>
      <c r="CC62" s="751"/>
      <c r="CD62" s="751"/>
      <c r="CE62" s="751"/>
      <c r="CF62" s="751"/>
      <c r="CG62" s="751"/>
      <c r="CH62" s="751"/>
      <c r="CI62" s="751"/>
      <c r="CJ62" s="751"/>
      <c r="CK62" s="751"/>
      <c r="CL62" s="751"/>
      <c r="CM62" s="751"/>
      <c r="CN62" s="751"/>
      <c r="CO62" s="751"/>
      <c r="CP62" s="751"/>
      <c r="CQ62" s="751"/>
      <c r="CR62" s="751"/>
      <c r="CS62" s="751"/>
      <c r="CT62" s="751"/>
      <c r="CU62" s="751"/>
      <c r="CV62" s="751"/>
      <c r="CW62" s="751"/>
      <c r="CX62" s="751"/>
      <c r="CY62" s="751"/>
      <c r="CZ62" s="751"/>
      <c r="DA62" s="751"/>
      <c r="DB62" s="751"/>
      <c r="DC62" s="751"/>
      <c r="DD62" s="751"/>
      <c r="DE62" s="751"/>
      <c r="DF62" s="751"/>
      <c r="DG62" s="751"/>
      <c r="DH62" s="751"/>
      <c r="DI62" s="751"/>
      <c r="DJ62" s="751"/>
      <c r="DK62" s="751"/>
      <c r="DL62" s="751"/>
      <c r="DM62" s="751"/>
      <c r="DN62" s="751"/>
      <c r="DO62" s="751"/>
      <c r="DP62" s="751"/>
      <c r="DQ62" s="751"/>
      <c r="DR62" s="751"/>
      <c r="DS62" s="751"/>
      <c r="DT62" s="751"/>
      <c r="DU62" s="751"/>
      <c r="DV62" s="751"/>
      <c r="DW62" s="751"/>
      <c r="DX62" s="751"/>
      <c r="DY62" s="751"/>
      <c r="DZ62" s="751"/>
      <c r="EA62" s="751"/>
      <c r="EB62" s="751"/>
      <c r="EC62" s="751"/>
      <c r="ED62" s="751"/>
      <c r="EE62" s="751"/>
      <c r="EF62" s="751"/>
      <c r="EG62" s="747"/>
      <c r="EH62" s="747"/>
      <c r="EI62" s="747"/>
      <c r="EJ62" s="747"/>
      <c r="EK62" s="748"/>
    </row>
    <row r="63" spans="1:141" s="3" customFormat="1" ht="13.5" customHeight="1" x14ac:dyDescent="0.2">
      <c r="A63" s="772" t="s">
        <v>671</v>
      </c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49" t="s">
        <v>685</v>
      </c>
      <c r="S63" s="750"/>
      <c r="T63" s="750"/>
      <c r="U63" s="750"/>
      <c r="V63" s="751"/>
      <c r="W63" s="751"/>
      <c r="X63" s="751"/>
      <c r="Y63" s="751"/>
      <c r="Z63" s="751"/>
      <c r="AA63" s="751"/>
      <c r="AB63" s="751"/>
      <c r="AC63" s="751"/>
      <c r="AD63" s="751"/>
      <c r="AE63" s="751"/>
      <c r="AF63" s="751"/>
      <c r="AG63" s="751"/>
      <c r="AH63" s="751"/>
      <c r="AI63" s="751"/>
      <c r="AJ63" s="751"/>
      <c r="AK63" s="751"/>
      <c r="AL63" s="751"/>
      <c r="AM63" s="751"/>
      <c r="AN63" s="751"/>
      <c r="AO63" s="751"/>
      <c r="AP63" s="751"/>
      <c r="AQ63" s="751"/>
      <c r="AR63" s="751"/>
      <c r="AS63" s="751"/>
      <c r="AT63" s="751"/>
      <c r="AU63" s="751"/>
      <c r="AV63" s="751"/>
      <c r="AW63" s="751"/>
      <c r="AX63" s="751"/>
      <c r="AY63" s="751"/>
      <c r="AZ63" s="751"/>
      <c r="BA63" s="751"/>
      <c r="BB63" s="751"/>
      <c r="BC63" s="751"/>
      <c r="BD63" s="751"/>
      <c r="BE63" s="751"/>
      <c r="BF63" s="751"/>
      <c r="BG63" s="751"/>
      <c r="BH63" s="751"/>
      <c r="BI63" s="751"/>
      <c r="BJ63" s="751"/>
      <c r="BK63" s="751"/>
      <c r="BL63" s="751"/>
      <c r="BM63" s="751"/>
      <c r="BN63" s="751"/>
      <c r="BO63" s="751"/>
      <c r="BP63" s="751"/>
      <c r="BQ63" s="751"/>
      <c r="BR63" s="751"/>
      <c r="BS63" s="751"/>
      <c r="BT63" s="751"/>
      <c r="BU63" s="751"/>
      <c r="BV63" s="751"/>
      <c r="BW63" s="751"/>
      <c r="BX63" s="751"/>
      <c r="BY63" s="751"/>
      <c r="BZ63" s="751"/>
      <c r="CA63" s="751"/>
      <c r="CB63" s="751"/>
      <c r="CC63" s="751"/>
      <c r="CD63" s="751"/>
      <c r="CE63" s="751"/>
      <c r="CF63" s="751"/>
      <c r="CG63" s="751"/>
      <c r="CH63" s="751"/>
      <c r="CI63" s="751"/>
      <c r="CJ63" s="751"/>
      <c r="CK63" s="751"/>
      <c r="CL63" s="751"/>
      <c r="CM63" s="751"/>
      <c r="CN63" s="751"/>
      <c r="CO63" s="751"/>
      <c r="CP63" s="751"/>
      <c r="CQ63" s="751"/>
      <c r="CR63" s="751"/>
      <c r="CS63" s="751"/>
      <c r="CT63" s="751"/>
      <c r="CU63" s="751"/>
      <c r="CV63" s="751"/>
      <c r="CW63" s="751"/>
      <c r="CX63" s="751"/>
      <c r="CY63" s="751"/>
      <c r="CZ63" s="751"/>
      <c r="DA63" s="751"/>
      <c r="DB63" s="751"/>
      <c r="DC63" s="751"/>
      <c r="DD63" s="751"/>
      <c r="DE63" s="751"/>
      <c r="DF63" s="751"/>
      <c r="DG63" s="751"/>
      <c r="DH63" s="751"/>
      <c r="DI63" s="751"/>
      <c r="DJ63" s="751"/>
      <c r="DK63" s="751"/>
      <c r="DL63" s="751"/>
      <c r="DM63" s="751"/>
      <c r="DN63" s="751"/>
      <c r="DO63" s="751"/>
      <c r="DP63" s="751"/>
      <c r="DQ63" s="751"/>
      <c r="DR63" s="751"/>
      <c r="DS63" s="751"/>
      <c r="DT63" s="751"/>
      <c r="DU63" s="751"/>
      <c r="DV63" s="751"/>
      <c r="DW63" s="751"/>
      <c r="DX63" s="751"/>
      <c r="DY63" s="751"/>
      <c r="DZ63" s="751"/>
      <c r="EA63" s="751"/>
      <c r="EB63" s="751"/>
      <c r="EC63" s="751"/>
      <c r="ED63" s="751"/>
      <c r="EE63" s="751"/>
      <c r="EF63" s="751"/>
      <c r="EG63" s="747"/>
      <c r="EH63" s="747"/>
      <c r="EI63" s="747"/>
      <c r="EJ63" s="747"/>
      <c r="EK63" s="748"/>
    </row>
    <row r="64" spans="1:141" s="3" customFormat="1" ht="13.5" customHeight="1" x14ac:dyDescent="0.2">
      <c r="A64" s="773" t="s">
        <v>686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N64" s="773"/>
      <c r="O64" s="773"/>
      <c r="P64" s="773"/>
      <c r="Q64" s="773"/>
      <c r="R64" s="774" t="s">
        <v>45</v>
      </c>
      <c r="S64" s="775"/>
      <c r="T64" s="775"/>
      <c r="U64" s="775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J64" s="751"/>
      <c r="AK64" s="751"/>
      <c r="AL64" s="751"/>
      <c r="AM64" s="751"/>
      <c r="AN64" s="751"/>
      <c r="AO64" s="751"/>
      <c r="AP64" s="751"/>
      <c r="AQ64" s="751"/>
      <c r="AR64" s="751"/>
      <c r="AS64" s="751"/>
      <c r="AT64" s="751"/>
      <c r="AU64" s="751"/>
      <c r="AV64" s="751"/>
      <c r="AW64" s="751"/>
      <c r="AX64" s="751"/>
      <c r="AY64" s="751"/>
      <c r="AZ64" s="751"/>
      <c r="BA64" s="751"/>
      <c r="BB64" s="751"/>
      <c r="BC64" s="751"/>
      <c r="BD64" s="751"/>
      <c r="BE64" s="751"/>
      <c r="BF64" s="751"/>
      <c r="BG64" s="751"/>
      <c r="BH64" s="751"/>
      <c r="BI64" s="751"/>
      <c r="BJ64" s="751"/>
      <c r="BK64" s="751"/>
      <c r="BL64" s="751"/>
      <c r="BM64" s="751"/>
      <c r="BN64" s="751"/>
      <c r="BO64" s="751"/>
      <c r="BP64" s="751"/>
      <c r="BQ64" s="751"/>
      <c r="BR64" s="751"/>
      <c r="BS64" s="751"/>
      <c r="BT64" s="751"/>
      <c r="BU64" s="751"/>
      <c r="BV64" s="751"/>
      <c r="BW64" s="751"/>
      <c r="BX64" s="751"/>
      <c r="BY64" s="751"/>
      <c r="BZ64" s="751"/>
      <c r="CA64" s="751"/>
      <c r="CB64" s="751"/>
      <c r="CC64" s="751"/>
      <c r="CD64" s="751"/>
      <c r="CE64" s="751"/>
      <c r="CF64" s="751"/>
      <c r="CG64" s="751"/>
      <c r="CH64" s="751"/>
      <c r="CI64" s="751"/>
      <c r="CJ64" s="751"/>
      <c r="CK64" s="751"/>
      <c r="CL64" s="751"/>
      <c r="CM64" s="751"/>
      <c r="CN64" s="751"/>
      <c r="CO64" s="751"/>
      <c r="CP64" s="751"/>
      <c r="CQ64" s="751"/>
      <c r="CR64" s="751"/>
      <c r="CS64" s="751"/>
      <c r="CT64" s="751"/>
      <c r="CU64" s="751"/>
      <c r="CV64" s="751"/>
      <c r="CW64" s="751"/>
      <c r="CX64" s="751"/>
      <c r="CY64" s="751"/>
      <c r="CZ64" s="751"/>
      <c r="DA64" s="751"/>
      <c r="DB64" s="751"/>
      <c r="DC64" s="751"/>
      <c r="DD64" s="751"/>
      <c r="DE64" s="751"/>
      <c r="DF64" s="751"/>
      <c r="DG64" s="751"/>
      <c r="DH64" s="751"/>
      <c r="DI64" s="751"/>
      <c r="DJ64" s="751"/>
      <c r="DK64" s="751"/>
      <c r="DL64" s="751"/>
      <c r="DM64" s="751"/>
      <c r="DN64" s="751"/>
      <c r="DO64" s="751"/>
      <c r="DP64" s="751"/>
      <c r="DQ64" s="751"/>
      <c r="DR64" s="751"/>
      <c r="DS64" s="751"/>
      <c r="DT64" s="751"/>
      <c r="DU64" s="751"/>
      <c r="DV64" s="751"/>
      <c r="DW64" s="751"/>
      <c r="DX64" s="751"/>
      <c r="DY64" s="751"/>
      <c r="DZ64" s="751"/>
      <c r="EA64" s="751"/>
      <c r="EB64" s="751"/>
      <c r="EC64" s="751"/>
      <c r="ED64" s="751"/>
      <c r="EE64" s="751"/>
      <c r="EF64" s="751"/>
      <c r="EG64" s="747"/>
      <c r="EH64" s="747"/>
      <c r="EI64" s="747"/>
      <c r="EJ64" s="747"/>
      <c r="EK64" s="748"/>
    </row>
    <row r="65" spans="1:141" s="3" customFormat="1" ht="13.5" customHeight="1" x14ac:dyDescent="0.2">
      <c r="A65" s="779" t="s">
        <v>687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779"/>
      <c r="O65" s="779"/>
      <c r="P65" s="779"/>
      <c r="Q65" s="779"/>
      <c r="R65" s="749" t="s">
        <v>286</v>
      </c>
      <c r="S65" s="750"/>
      <c r="T65" s="750"/>
      <c r="U65" s="750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J65" s="751"/>
      <c r="AK65" s="751"/>
      <c r="AL65" s="751"/>
      <c r="AM65" s="751"/>
      <c r="AN65" s="751"/>
      <c r="AO65" s="751"/>
      <c r="AP65" s="751"/>
      <c r="AQ65" s="751"/>
      <c r="AR65" s="751"/>
      <c r="AS65" s="751"/>
      <c r="AT65" s="751"/>
      <c r="AU65" s="751"/>
      <c r="AV65" s="751"/>
      <c r="AW65" s="751"/>
      <c r="AX65" s="751"/>
      <c r="AY65" s="751"/>
      <c r="AZ65" s="751"/>
      <c r="BA65" s="751"/>
      <c r="BB65" s="751"/>
      <c r="BC65" s="751"/>
      <c r="BD65" s="751"/>
      <c r="BE65" s="751"/>
      <c r="BF65" s="751"/>
      <c r="BG65" s="751"/>
      <c r="BH65" s="751"/>
      <c r="BI65" s="751"/>
      <c r="BJ65" s="751"/>
      <c r="BK65" s="751"/>
      <c r="BL65" s="751"/>
      <c r="BM65" s="751"/>
      <c r="BN65" s="751"/>
      <c r="BO65" s="751"/>
      <c r="BP65" s="751"/>
      <c r="BQ65" s="751"/>
      <c r="BR65" s="751"/>
      <c r="BS65" s="751"/>
      <c r="BT65" s="751"/>
      <c r="BU65" s="751"/>
      <c r="BV65" s="751"/>
      <c r="BW65" s="751"/>
      <c r="BX65" s="751"/>
      <c r="BY65" s="751"/>
      <c r="BZ65" s="751"/>
      <c r="CA65" s="751"/>
      <c r="CB65" s="751"/>
      <c r="CC65" s="751"/>
      <c r="CD65" s="751"/>
      <c r="CE65" s="751"/>
      <c r="CF65" s="751"/>
      <c r="CG65" s="751"/>
      <c r="CH65" s="751"/>
      <c r="CI65" s="751"/>
      <c r="CJ65" s="751"/>
      <c r="CK65" s="751"/>
      <c r="CL65" s="751"/>
      <c r="CM65" s="751"/>
      <c r="CN65" s="751"/>
      <c r="CO65" s="751"/>
      <c r="CP65" s="751"/>
      <c r="CQ65" s="751"/>
      <c r="CR65" s="751"/>
      <c r="CS65" s="751"/>
      <c r="CT65" s="751"/>
      <c r="CU65" s="751"/>
      <c r="CV65" s="751"/>
      <c r="CW65" s="751"/>
      <c r="CX65" s="751"/>
      <c r="CY65" s="751"/>
      <c r="CZ65" s="751"/>
      <c r="DA65" s="751"/>
      <c r="DB65" s="751"/>
      <c r="DC65" s="751"/>
      <c r="DD65" s="751"/>
      <c r="DE65" s="751"/>
      <c r="DF65" s="751"/>
      <c r="DG65" s="751"/>
      <c r="DH65" s="751"/>
      <c r="DI65" s="751"/>
      <c r="DJ65" s="751"/>
      <c r="DK65" s="751"/>
      <c r="DL65" s="751"/>
      <c r="DM65" s="751"/>
      <c r="DN65" s="751"/>
      <c r="DO65" s="751"/>
      <c r="DP65" s="751"/>
      <c r="DQ65" s="751"/>
      <c r="DR65" s="751"/>
      <c r="DS65" s="751"/>
      <c r="DT65" s="751"/>
      <c r="DU65" s="751"/>
      <c r="DV65" s="751"/>
      <c r="DW65" s="751"/>
      <c r="DX65" s="751"/>
      <c r="DY65" s="751"/>
      <c r="DZ65" s="751"/>
      <c r="EA65" s="751"/>
      <c r="EB65" s="751"/>
      <c r="EC65" s="751"/>
      <c r="ED65" s="751"/>
      <c r="EE65" s="751"/>
      <c r="EF65" s="751"/>
      <c r="EG65" s="747"/>
      <c r="EH65" s="747"/>
      <c r="EI65" s="747"/>
      <c r="EJ65" s="747"/>
      <c r="EK65" s="748"/>
    </row>
    <row r="66" spans="1:141" s="3" customFormat="1" ht="11.25" x14ac:dyDescent="0.2">
      <c r="A66" s="778" t="s">
        <v>787</v>
      </c>
      <c r="B66" s="778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49" t="s">
        <v>813</v>
      </c>
      <c r="S66" s="750"/>
      <c r="T66" s="750"/>
      <c r="U66" s="750"/>
      <c r="V66" s="751"/>
      <c r="W66" s="751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751"/>
      <c r="AI66" s="751"/>
      <c r="AJ66" s="751"/>
      <c r="AK66" s="751"/>
      <c r="AL66" s="751"/>
      <c r="AM66" s="751"/>
      <c r="AN66" s="751"/>
      <c r="AO66" s="751"/>
      <c r="AP66" s="751"/>
      <c r="AQ66" s="751"/>
      <c r="AR66" s="751"/>
      <c r="AS66" s="751"/>
      <c r="AT66" s="751"/>
      <c r="AU66" s="751"/>
      <c r="AV66" s="751"/>
      <c r="AW66" s="751"/>
      <c r="AX66" s="751"/>
      <c r="AY66" s="751"/>
      <c r="AZ66" s="751"/>
      <c r="BA66" s="751"/>
      <c r="BB66" s="751"/>
      <c r="BC66" s="751"/>
      <c r="BD66" s="751"/>
      <c r="BE66" s="751"/>
      <c r="BF66" s="751"/>
      <c r="BG66" s="751"/>
      <c r="BH66" s="751"/>
      <c r="BI66" s="751"/>
      <c r="BJ66" s="751"/>
      <c r="BK66" s="751"/>
      <c r="BL66" s="751"/>
      <c r="BM66" s="751"/>
      <c r="BN66" s="751"/>
      <c r="BO66" s="751"/>
      <c r="BP66" s="751"/>
      <c r="BQ66" s="751"/>
      <c r="BR66" s="751"/>
      <c r="BS66" s="751"/>
      <c r="BT66" s="751"/>
      <c r="BU66" s="751"/>
      <c r="BV66" s="751"/>
      <c r="BW66" s="751"/>
      <c r="BX66" s="751"/>
      <c r="BY66" s="751"/>
      <c r="BZ66" s="751"/>
      <c r="CA66" s="751"/>
      <c r="CB66" s="751"/>
      <c r="CC66" s="751"/>
      <c r="CD66" s="751"/>
      <c r="CE66" s="751"/>
      <c r="CF66" s="751"/>
      <c r="CG66" s="751"/>
      <c r="CH66" s="751"/>
      <c r="CI66" s="751"/>
      <c r="CJ66" s="751"/>
      <c r="CK66" s="751"/>
      <c r="CL66" s="751"/>
      <c r="CM66" s="751"/>
      <c r="CN66" s="751"/>
      <c r="CO66" s="751"/>
      <c r="CP66" s="751"/>
      <c r="CQ66" s="751"/>
      <c r="CR66" s="751"/>
      <c r="CS66" s="751"/>
      <c r="CT66" s="751"/>
      <c r="CU66" s="751"/>
      <c r="CV66" s="751"/>
      <c r="CW66" s="751"/>
      <c r="CX66" s="751"/>
      <c r="CY66" s="751"/>
      <c r="CZ66" s="751"/>
      <c r="DA66" s="751"/>
      <c r="DB66" s="751"/>
      <c r="DC66" s="751"/>
      <c r="DD66" s="751"/>
      <c r="DE66" s="751"/>
      <c r="DF66" s="751"/>
      <c r="DG66" s="751"/>
      <c r="DH66" s="751"/>
      <c r="DI66" s="751"/>
      <c r="DJ66" s="751"/>
      <c r="DK66" s="751"/>
      <c r="DL66" s="751"/>
      <c r="DM66" s="751"/>
      <c r="DN66" s="751"/>
      <c r="DO66" s="751"/>
      <c r="DP66" s="751"/>
      <c r="DQ66" s="751"/>
      <c r="DR66" s="751"/>
      <c r="DS66" s="751"/>
      <c r="DT66" s="751"/>
      <c r="DU66" s="751"/>
      <c r="DV66" s="751"/>
      <c r="DW66" s="751"/>
      <c r="DX66" s="751"/>
      <c r="DY66" s="751"/>
      <c r="DZ66" s="751"/>
      <c r="EA66" s="751"/>
      <c r="EB66" s="751"/>
      <c r="EC66" s="751"/>
      <c r="ED66" s="751"/>
      <c r="EE66" s="751"/>
      <c r="EF66" s="751"/>
      <c r="EG66" s="747"/>
      <c r="EH66" s="747"/>
      <c r="EI66" s="747"/>
      <c r="EJ66" s="747"/>
      <c r="EK66" s="748"/>
    </row>
    <row r="67" spans="1:141" s="3" customFormat="1" ht="11.25" x14ac:dyDescent="0.2">
      <c r="A67" s="776" t="s">
        <v>688</v>
      </c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49"/>
      <c r="S67" s="750"/>
      <c r="T67" s="750"/>
      <c r="U67" s="750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51"/>
      <c r="AS67" s="751"/>
      <c r="AT67" s="751"/>
      <c r="AU67" s="751"/>
      <c r="AV67" s="751"/>
      <c r="AW67" s="751"/>
      <c r="AX67" s="751"/>
      <c r="AY67" s="751"/>
      <c r="AZ67" s="751"/>
      <c r="BA67" s="751"/>
      <c r="BB67" s="751"/>
      <c r="BC67" s="751"/>
      <c r="BD67" s="751"/>
      <c r="BE67" s="751"/>
      <c r="BF67" s="751"/>
      <c r="BG67" s="751"/>
      <c r="BH67" s="751"/>
      <c r="BI67" s="751"/>
      <c r="BJ67" s="751"/>
      <c r="BK67" s="751"/>
      <c r="BL67" s="751"/>
      <c r="BM67" s="751"/>
      <c r="BN67" s="751"/>
      <c r="BO67" s="751"/>
      <c r="BP67" s="751"/>
      <c r="BQ67" s="751"/>
      <c r="BR67" s="751"/>
      <c r="BS67" s="751"/>
      <c r="BT67" s="751"/>
      <c r="BU67" s="751"/>
      <c r="BV67" s="751"/>
      <c r="BW67" s="751"/>
      <c r="BX67" s="751"/>
      <c r="BY67" s="751"/>
      <c r="BZ67" s="751"/>
      <c r="CA67" s="751"/>
      <c r="CB67" s="751"/>
      <c r="CC67" s="751"/>
      <c r="CD67" s="751"/>
      <c r="CE67" s="751"/>
      <c r="CF67" s="751"/>
      <c r="CG67" s="751"/>
      <c r="CH67" s="751"/>
      <c r="CI67" s="751"/>
      <c r="CJ67" s="751"/>
      <c r="CK67" s="751"/>
      <c r="CL67" s="751"/>
      <c r="CM67" s="751"/>
      <c r="CN67" s="751"/>
      <c r="CO67" s="751"/>
      <c r="CP67" s="751"/>
      <c r="CQ67" s="751"/>
      <c r="CR67" s="751"/>
      <c r="CS67" s="751"/>
      <c r="CT67" s="751"/>
      <c r="CU67" s="751"/>
      <c r="CV67" s="751"/>
      <c r="CW67" s="751"/>
      <c r="CX67" s="751"/>
      <c r="CY67" s="751"/>
      <c r="CZ67" s="751"/>
      <c r="DA67" s="751"/>
      <c r="DB67" s="751"/>
      <c r="DC67" s="751"/>
      <c r="DD67" s="751"/>
      <c r="DE67" s="751"/>
      <c r="DF67" s="751"/>
      <c r="DG67" s="751"/>
      <c r="DH67" s="751"/>
      <c r="DI67" s="751"/>
      <c r="DJ67" s="751"/>
      <c r="DK67" s="751"/>
      <c r="DL67" s="751"/>
      <c r="DM67" s="751"/>
      <c r="DN67" s="751"/>
      <c r="DO67" s="751"/>
      <c r="DP67" s="751"/>
      <c r="DQ67" s="751"/>
      <c r="DR67" s="751"/>
      <c r="DS67" s="751"/>
      <c r="DT67" s="751"/>
      <c r="DU67" s="751"/>
      <c r="DV67" s="751"/>
      <c r="DW67" s="751"/>
      <c r="DX67" s="751"/>
      <c r="DY67" s="751"/>
      <c r="DZ67" s="751"/>
      <c r="EA67" s="751"/>
      <c r="EB67" s="751"/>
      <c r="EC67" s="751"/>
      <c r="ED67" s="751"/>
      <c r="EE67" s="751"/>
      <c r="EF67" s="751"/>
      <c r="EG67" s="747"/>
      <c r="EH67" s="747"/>
      <c r="EI67" s="747"/>
      <c r="EJ67" s="747"/>
      <c r="EK67" s="748"/>
    </row>
    <row r="68" spans="1:141" s="3" customFormat="1" ht="13.5" customHeight="1" x14ac:dyDescent="0.2">
      <c r="A68" s="776" t="s">
        <v>689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49" t="s">
        <v>814</v>
      </c>
      <c r="S68" s="750"/>
      <c r="T68" s="750"/>
      <c r="U68" s="750"/>
      <c r="V68" s="751"/>
      <c r="W68" s="751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51"/>
      <c r="AS68" s="751"/>
      <c r="AT68" s="751"/>
      <c r="AU68" s="751"/>
      <c r="AV68" s="751"/>
      <c r="AW68" s="751"/>
      <c r="AX68" s="751"/>
      <c r="AY68" s="751"/>
      <c r="AZ68" s="751"/>
      <c r="BA68" s="751"/>
      <c r="BB68" s="751"/>
      <c r="BC68" s="751"/>
      <c r="BD68" s="751"/>
      <c r="BE68" s="751"/>
      <c r="BF68" s="751"/>
      <c r="BG68" s="751"/>
      <c r="BH68" s="751"/>
      <c r="BI68" s="751"/>
      <c r="BJ68" s="751"/>
      <c r="BK68" s="751"/>
      <c r="BL68" s="751"/>
      <c r="BM68" s="751"/>
      <c r="BN68" s="751"/>
      <c r="BO68" s="751"/>
      <c r="BP68" s="751"/>
      <c r="BQ68" s="751"/>
      <c r="BR68" s="751"/>
      <c r="BS68" s="751"/>
      <c r="BT68" s="751"/>
      <c r="BU68" s="751"/>
      <c r="BV68" s="751"/>
      <c r="BW68" s="751"/>
      <c r="BX68" s="751"/>
      <c r="BY68" s="751"/>
      <c r="BZ68" s="751"/>
      <c r="CA68" s="751"/>
      <c r="CB68" s="751"/>
      <c r="CC68" s="751"/>
      <c r="CD68" s="751"/>
      <c r="CE68" s="751"/>
      <c r="CF68" s="751"/>
      <c r="CG68" s="751"/>
      <c r="CH68" s="751"/>
      <c r="CI68" s="751"/>
      <c r="CJ68" s="751"/>
      <c r="CK68" s="751"/>
      <c r="CL68" s="751"/>
      <c r="CM68" s="751"/>
      <c r="CN68" s="751"/>
      <c r="CO68" s="751"/>
      <c r="CP68" s="751"/>
      <c r="CQ68" s="751"/>
      <c r="CR68" s="751"/>
      <c r="CS68" s="751"/>
      <c r="CT68" s="751"/>
      <c r="CU68" s="751"/>
      <c r="CV68" s="751"/>
      <c r="CW68" s="751"/>
      <c r="CX68" s="751"/>
      <c r="CY68" s="751"/>
      <c r="CZ68" s="751"/>
      <c r="DA68" s="751"/>
      <c r="DB68" s="751"/>
      <c r="DC68" s="751"/>
      <c r="DD68" s="751"/>
      <c r="DE68" s="751"/>
      <c r="DF68" s="751"/>
      <c r="DG68" s="751"/>
      <c r="DH68" s="751"/>
      <c r="DI68" s="751"/>
      <c r="DJ68" s="751"/>
      <c r="DK68" s="751"/>
      <c r="DL68" s="751"/>
      <c r="DM68" s="751"/>
      <c r="DN68" s="751"/>
      <c r="DO68" s="751"/>
      <c r="DP68" s="751"/>
      <c r="DQ68" s="751"/>
      <c r="DR68" s="751"/>
      <c r="DS68" s="751"/>
      <c r="DT68" s="751"/>
      <c r="DU68" s="751"/>
      <c r="DV68" s="751"/>
      <c r="DW68" s="751"/>
      <c r="DX68" s="751"/>
      <c r="DY68" s="751"/>
      <c r="DZ68" s="751"/>
      <c r="EA68" s="751"/>
      <c r="EB68" s="751"/>
      <c r="EC68" s="751"/>
      <c r="ED68" s="751"/>
      <c r="EE68" s="751"/>
      <c r="EF68" s="751"/>
      <c r="EG68" s="747"/>
      <c r="EH68" s="747"/>
      <c r="EI68" s="747"/>
      <c r="EJ68" s="747"/>
      <c r="EK68" s="748"/>
    </row>
    <row r="69" spans="1:141" s="3" customFormat="1" ht="13.5" customHeight="1" x14ac:dyDescent="0.2">
      <c r="A69" s="776" t="s">
        <v>690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49" t="s">
        <v>815</v>
      </c>
      <c r="S69" s="750"/>
      <c r="T69" s="750"/>
      <c r="U69" s="750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  <c r="AT69" s="751"/>
      <c r="AU69" s="751"/>
      <c r="AV69" s="751"/>
      <c r="AW69" s="751"/>
      <c r="AX69" s="751"/>
      <c r="AY69" s="751"/>
      <c r="AZ69" s="751"/>
      <c r="BA69" s="751"/>
      <c r="BB69" s="751"/>
      <c r="BC69" s="751"/>
      <c r="BD69" s="751"/>
      <c r="BE69" s="751"/>
      <c r="BF69" s="751"/>
      <c r="BG69" s="751"/>
      <c r="BH69" s="751"/>
      <c r="BI69" s="751"/>
      <c r="BJ69" s="751"/>
      <c r="BK69" s="751"/>
      <c r="BL69" s="751"/>
      <c r="BM69" s="751"/>
      <c r="BN69" s="751"/>
      <c r="BO69" s="751"/>
      <c r="BP69" s="751"/>
      <c r="BQ69" s="751"/>
      <c r="BR69" s="751"/>
      <c r="BS69" s="751"/>
      <c r="BT69" s="751"/>
      <c r="BU69" s="751"/>
      <c r="BV69" s="751"/>
      <c r="BW69" s="751"/>
      <c r="BX69" s="751"/>
      <c r="BY69" s="751"/>
      <c r="BZ69" s="751"/>
      <c r="CA69" s="751"/>
      <c r="CB69" s="751"/>
      <c r="CC69" s="751"/>
      <c r="CD69" s="751"/>
      <c r="CE69" s="751"/>
      <c r="CF69" s="751"/>
      <c r="CG69" s="751"/>
      <c r="CH69" s="751"/>
      <c r="CI69" s="751"/>
      <c r="CJ69" s="751"/>
      <c r="CK69" s="751"/>
      <c r="CL69" s="751"/>
      <c r="CM69" s="751"/>
      <c r="CN69" s="751"/>
      <c r="CO69" s="751"/>
      <c r="CP69" s="751"/>
      <c r="CQ69" s="751"/>
      <c r="CR69" s="751"/>
      <c r="CS69" s="751"/>
      <c r="CT69" s="751"/>
      <c r="CU69" s="751"/>
      <c r="CV69" s="751"/>
      <c r="CW69" s="751"/>
      <c r="CX69" s="751"/>
      <c r="CY69" s="751"/>
      <c r="CZ69" s="751"/>
      <c r="DA69" s="751"/>
      <c r="DB69" s="751"/>
      <c r="DC69" s="751"/>
      <c r="DD69" s="751"/>
      <c r="DE69" s="751"/>
      <c r="DF69" s="751"/>
      <c r="DG69" s="751"/>
      <c r="DH69" s="751"/>
      <c r="DI69" s="751"/>
      <c r="DJ69" s="751"/>
      <c r="DK69" s="751"/>
      <c r="DL69" s="751"/>
      <c r="DM69" s="751"/>
      <c r="DN69" s="751"/>
      <c r="DO69" s="751"/>
      <c r="DP69" s="751"/>
      <c r="DQ69" s="751"/>
      <c r="DR69" s="751"/>
      <c r="DS69" s="751"/>
      <c r="DT69" s="751"/>
      <c r="DU69" s="751"/>
      <c r="DV69" s="751"/>
      <c r="DW69" s="751"/>
      <c r="DX69" s="751"/>
      <c r="DY69" s="751"/>
      <c r="DZ69" s="751"/>
      <c r="EA69" s="751"/>
      <c r="EB69" s="751"/>
      <c r="EC69" s="751"/>
      <c r="ED69" s="751"/>
      <c r="EE69" s="751"/>
      <c r="EF69" s="751"/>
      <c r="EG69" s="747"/>
      <c r="EH69" s="747"/>
      <c r="EI69" s="747"/>
      <c r="EJ69" s="747"/>
      <c r="EK69" s="748"/>
    </row>
    <row r="70" spans="1:141" s="3" customFormat="1" ht="11.25" x14ac:dyDescent="0.2">
      <c r="A70" s="777" t="s">
        <v>799</v>
      </c>
      <c r="B70" s="777"/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49" t="s">
        <v>816</v>
      </c>
      <c r="S70" s="750"/>
      <c r="T70" s="750"/>
      <c r="U70" s="750"/>
      <c r="V70" s="751"/>
      <c r="W70" s="751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1"/>
      <c r="AI70" s="751"/>
      <c r="AJ70" s="751"/>
      <c r="AK70" s="751"/>
      <c r="AL70" s="751"/>
      <c r="AM70" s="751"/>
      <c r="AN70" s="751"/>
      <c r="AO70" s="751"/>
      <c r="AP70" s="751"/>
      <c r="AQ70" s="751"/>
      <c r="AR70" s="751"/>
      <c r="AS70" s="751"/>
      <c r="AT70" s="751"/>
      <c r="AU70" s="751"/>
      <c r="AV70" s="751"/>
      <c r="AW70" s="751"/>
      <c r="AX70" s="751"/>
      <c r="AY70" s="751"/>
      <c r="AZ70" s="751"/>
      <c r="BA70" s="751"/>
      <c r="BB70" s="751"/>
      <c r="BC70" s="751"/>
      <c r="BD70" s="751"/>
      <c r="BE70" s="751"/>
      <c r="BF70" s="751"/>
      <c r="BG70" s="751"/>
      <c r="BH70" s="751"/>
      <c r="BI70" s="751"/>
      <c r="BJ70" s="751"/>
      <c r="BK70" s="751"/>
      <c r="BL70" s="751"/>
      <c r="BM70" s="751"/>
      <c r="BN70" s="751"/>
      <c r="BO70" s="751"/>
      <c r="BP70" s="751"/>
      <c r="BQ70" s="751"/>
      <c r="BR70" s="751"/>
      <c r="BS70" s="751"/>
      <c r="BT70" s="751"/>
      <c r="BU70" s="751"/>
      <c r="BV70" s="751"/>
      <c r="BW70" s="751"/>
      <c r="BX70" s="751"/>
      <c r="BY70" s="751"/>
      <c r="BZ70" s="751"/>
      <c r="CA70" s="751"/>
      <c r="CB70" s="751"/>
      <c r="CC70" s="751"/>
      <c r="CD70" s="751"/>
      <c r="CE70" s="751"/>
      <c r="CF70" s="751"/>
      <c r="CG70" s="751"/>
      <c r="CH70" s="751"/>
      <c r="CI70" s="751"/>
      <c r="CJ70" s="751"/>
      <c r="CK70" s="751"/>
      <c r="CL70" s="751"/>
      <c r="CM70" s="751"/>
      <c r="CN70" s="751"/>
      <c r="CO70" s="751"/>
      <c r="CP70" s="751"/>
      <c r="CQ70" s="751"/>
      <c r="CR70" s="751"/>
      <c r="CS70" s="751"/>
      <c r="CT70" s="751"/>
      <c r="CU70" s="751"/>
      <c r="CV70" s="751"/>
      <c r="CW70" s="751"/>
      <c r="CX70" s="751"/>
      <c r="CY70" s="751"/>
      <c r="CZ70" s="751"/>
      <c r="DA70" s="751"/>
      <c r="DB70" s="751"/>
      <c r="DC70" s="751"/>
      <c r="DD70" s="751"/>
      <c r="DE70" s="751"/>
      <c r="DF70" s="751"/>
      <c r="DG70" s="751"/>
      <c r="DH70" s="751"/>
      <c r="DI70" s="751"/>
      <c r="DJ70" s="751"/>
      <c r="DK70" s="751"/>
      <c r="DL70" s="751"/>
      <c r="DM70" s="751"/>
      <c r="DN70" s="751"/>
      <c r="DO70" s="751"/>
      <c r="DP70" s="751"/>
      <c r="DQ70" s="751"/>
      <c r="DR70" s="751"/>
      <c r="DS70" s="751"/>
      <c r="DT70" s="751"/>
      <c r="DU70" s="751"/>
      <c r="DV70" s="751"/>
      <c r="DW70" s="751"/>
      <c r="DX70" s="751"/>
      <c r="DY70" s="751"/>
      <c r="DZ70" s="751"/>
      <c r="EA70" s="751"/>
      <c r="EB70" s="751"/>
      <c r="EC70" s="751"/>
      <c r="ED70" s="751"/>
      <c r="EE70" s="751"/>
      <c r="EF70" s="751"/>
      <c r="EG70" s="747"/>
      <c r="EH70" s="747"/>
      <c r="EI70" s="747"/>
      <c r="EJ70" s="747"/>
      <c r="EK70" s="748"/>
    </row>
    <row r="71" spans="1:141" s="3" customFormat="1" ht="11.25" x14ac:dyDescent="0.2">
      <c r="A71" s="776" t="s">
        <v>800</v>
      </c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49"/>
      <c r="S71" s="750"/>
      <c r="T71" s="750"/>
      <c r="U71" s="750"/>
      <c r="V71" s="751"/>
      <c r="W71" s="751"/>
      <c r="X71" s="751"/>
      <c r="Y71" s="751"/>
      <c r="Z71" s="751"/>
      <c r="AA71" s="751"/>
      <c r="AB71" s="751"/>
      <c r="AC71" s="751"/>
      <c r="AD71" s="751"/>
      <c r="AE71" s="751"/>
      <c r="AF71" s="751"/>
      <c r="AG71" s="751"/>
      <c r="AH71" s="751"/>
      <c r="AI71" s="751"/>
      <c r="AJ71" s="751"/>
      <c r="AK71" s="751"/>
      <c r="AL71" s="751"/>
      <c r="AM71" s="751"/>
      <c r="AN71" s="751"/>
      <c r="AO71" s="751"/>
      <c r="AP71" s="751"/>
      <c r="AQ71" s="751"/>
      <c r="AR71" s="751"/>
      <c r="AS71" s="751"/>
      <c r="AT71" s="751"/>
      <c r="AU71" s="751"/>
      <c r="AV71" s="751"/>
      <c r="AW71" s="751"/>
      <c r="AX71" s="751"/>
      <c r="AY71" s="751"/>
      <c r="AZ71" s="751"/>
      <c r="BA71" s="751"/>
      <c r="BB71" s="751"/>
      <c r="BC71" s="751"/>
      <c r="BD71" s="751"/>
      <c r="BE71" s="751"/>
      <c r="BF71" s="751"/>
      <c r="BG71" s="751"/>
      <c r="BH71" s="751"/>
      <c r="BI71" s="751"/>
      <c r="BJ71" s="751"/>
      <c r="BK71" s="751"/>
      <c r="BL71" s="751"/>
      <c r="BM71" s="751"/>
      <c r="BN71" s="751"/>
      <c r="BO71" s="751"/>
      <c r="BP71" s="751"/>
      <c r="BQ71" s="751"/>
      <c r="BR71" s="751"/>
      <c r="BS71" s="751"/>
      <c r="BT71" s="751"/>
      <c r="BU71" s="751"/>
      <c r="BV71" s="751"/>
      <c r="BW71" s="751"/>
      <c r="BX71" s="751"/>
      <c r="BY71" s="751"/>
      <c r="BZ71" s="751"/>
      <c r="CA71" s="751"/>
      <c r="CB71" s="751"/>
      <c r="CC71" s="751"/>
      <c r="CD71" s="751"/>
      <c r="CE71" s="751"/>
      <c r="CF71" s="751"/>
      <c r="CG71" s="751"/>
      <c r="CH71" s="751"/>
      <c r="CI71" s="751"/>
      <c r="CJ71" s="751"/>
      <c r="CK71" s="751"/>
      <c r="CL71" s="751"/>
      <c r="CM71" s="751"/>
      <c r="CN71" s="751"/>
      <c r="CO71" s="751"/>
      <c r="CP71" s="751"/>
      <c r="CQ71" s="751"/>
      <c r="CR71" s="751"/>
      <c r="CS71" s="751"/>
      <c r="CT71" s="751"/>
      <c r="CU71" s="751"/>
      <c r="CV71" s="751"/>
      <c r="CW71" s="751"/>
      <c r="CX71" s="751"/>
      <c r="CY71" s="751"/>
      <c r="CZ71" s="751"/>
      <c r="DA71" s="751"/>
      <c r="DB71" s="751"/>
      <c r="DC71" s="751"/>
      <c r="DD71" s="751"/>
      <c r="DE71" s="751"/>
      <c r="DF71" s="751"/>
      <c r="DG71" s="751"/>
      <c r="DH71" s="751"/>
      <c r="DI71" s="751"/>
      <c r="DJ71" s="751"/>
      <c r="DK71" s="751"/>
      <c r="DL71" s="751"/>
      <c r="DM71" s="751"/>
      <c r="DN71" s="751"/>
      <c r="DO71" s="751"/>
      <c r="DP71" s="751"/>
      <c r="DQ71" s="751"/>
      <c r="DR71" s="751"/>
      <c r="DS71" s="751"/>
      <c r="DT71" s="751"/>
      <c r="DU71" s="751"/>
      <c r="DV71" s="751"/>
      <c r="DW71" s="751"/>
      <c r="DX71" s="751"/>
      <c r="DY71" s="751"/>
      <c r="DZ71" s="751"/>
      <c r="EA71" s="751"/>
      <c r="EB71" s="751"/>
      <c r="EC71" s="751"/>
      <c r="ED71" s="751"/>
      <c r="EE71" s="751"/>
      <c r="EF71" s="751"/>
      <c r="EG71" s="747"/>
      <c r="EH71" s="747"/>
      <c r="EI71" s="747"/>
      <c r="EJ71" s="747"/>
      <c r="EK71" s="748"/>
    </row>
    <row r="72" spans="1:141" s="3" customFormat="1" ht="13.5" customHeight="1" x14ac:dyDescent="0.2">
      <c r="A72" s="780" t="s">
        <v>692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49" t="s">
        <v>817</v>
      </c>
      <c r="S72" s="750"/>
      <c r="T72" s="750"/>
      <c r="U72" s="750"/>
      <c r="V72" s="751"/>
      <c r="W72" s="751"/>
      <c r="X72" s="751"/>
      <c r="Y72" s="751"/>
      <c r="Z72" s="751"/>
      <c r="AA72" s="751"/>
      <c r="AB72" s="751"/>
      <c r="AC72" s="751"/>
      <c r="AD72" s="751"/>
      <c r="AE72" s="751"/>
      <c r="AF72" s="751"/>
      <c r="AG72" s="751"/>
      <c r="AH72" s="751"/>
      <c r="AI72" s="751"/>
      <c r="AJ72" s="751"/>
      <c r="AK72" s="751"/>
      <c r="AL72" s="751"/>
      <c r="AM72" s="751"/>
      <c r="AN72" s="751"/>
      <c r="AO72" s="751"/>
      <c r="AP72" s="751"/>
      <c r="AQ72" s="751"/>
      <c r="AR72" s="751"/>
      <c r="AS72" s="751"/>
      <c r="AT72" s="751"/>
      <c r="AU72" s="751"/>
      <c r="AV72" s="751"/>
      <c r="AW72" s="751"/>
      <c r="AX72" s="751"/>
      <c r="AY72" s="751"/>
      <c r="AZ72" s="751"/>
      <c r="BA72" s="751"/>
      <c r="BB72" s="751"/>
      <c r="BC72" s="751"/>
      <c r="BD72" s="751"/>
      <c r="BE72" s="751"/>
      <c r="BF72" s="751"/>
      <c r="BG72" s="751"/>
      <c r="BH72" s="751"/>
      <c r="BI72" s="751"/>
      <c r="BJ72" s="751"/>
      <c r="BK72" s="751"/>
      <c r="BL72" s="751"/>
      <c r="BM72" s="751"/>
      <c r="BN72" s="751"/>
      <c r="BO72" s="751"/>
      <c r="BP72" s="751"/>
      <c r="BQ72" s="751"/>
      <c r="BR72" s="751"/>
      <c r="BS72" s="751"/>
      <c r="BT72" s="751"/>
      <c r="BU72" s="751"/>
      <c r="BV72" s="751"/>
      <c r="BW72" s="751"/>
      <c r="BX72" s="751"/>
      <c r="BY72" s="751"/>
      <c r="BZ72" s="751"/>
      <c r="CA72" s="751"/>
      <c r="CB72" s="751"/>
      <c r="CC72" s="751"/>
      <c r="CD72" s="751"/>
      <c r="CE72" s="751"/>
      <c r="CF72" s="751"/>
      <c r="CG72" s="751"/>
      <c r="CH72" s="751"/>
      <c r="CI72" s="751"/>
      <c r="CJ72" s="751"/>
      <c r="CK72" s="751"/>
      <c r="CL72" s="751"/>
      <c r="CM72" s="751"/>
      <c r="CN72" s="751"/>
      <c r="CO72" s="751"/>
      <c r="CP72" s="751"/>
      <c r="CQ72" s="751"/>
      <c r="CR72" s="751"/>
      <c r="CS72" s="751"/>
      <c r="CT72" s="751"/>
      <c r="CU72" s="751"/>
      <c r="CV72" s="751"/>
      <c r="CW72" s="751"/>
      <c r="CX72" s="751"/>
      <c r="CY72" s="751"/>
      <c r="CZ72" s="751"/>
      <c r="DA72" s="751"/>
      <c r="DB72" s="751"/>
      <c r="DC72" s="751"/>
      <c r="DD72" s="751"/>
      <c r="DE72" s="751"/>
      <c r="DF72" s="751"/>
      <c r="DG72" s="751"/>
      <c r="DH72" s="751"/>
      <c r="DI72" s="751"/>
      <c r="DJ72" s="751"/>
      <c r="DK72" s="751"/>
      <c r="DL72" s="751"/>
      <c r="DM72" s="751"/>
      <c r="DN72" s="751"/>
      <c r="DO72" s="751"/>
      <c r="DP72" s="751"/>
      <c r="DQ72" s="751"/>
      <c r="DR72" s="751"/>
      <c r="DS72" s="751"/>
      <c r="DT72" s="751"/>
      <c r="DU72" s="751"/>
      <c r="DV72" s="751"/>
      <c r="DW72" s="751"/>
      <c r="DX72" s="751"/>
      <c r="DY72" s="751"/>
      <c r="DZ72" s="751"/>
      <c r="EA72" s="751"/>
      <c r="EB72" s="751"/>
      <c r="EC72" s="751"/>
      <c r="ED72" s="751"/>
      <c r="EE72" s="751"/>
      <c r="EF72" s="751"/>
      <c r="EG72" s="747"/>
      <c r="EH72" s="747"/>
      <c r="EI72" s="747"/>
      <c r="EJ72" s="747"/>
      <c r="EK72" s="748"/>
    </row>
    <row r="73" spans="1:141" s="3" customFormat="1" ht="13.5" customHeight="1" x14ac:dyDescent="0.2">
      <c r="A73" s="779" t="s">
        <v>693</v>
      </c>
      <c r="B73" s="779"/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49" t="s">
        <v>585</v>
      </c>
      <c r="S73" s="750"/>
      <c r="T73" s="750"/>
      <c r="U73" s="750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  <c r="AK73" s="751"/>
      <c r="AL73" s="751"/>
      <c r="AM73" s="751"/>
      <c r="AN73" s="751"/>
      <c r="AO73" s="751"/>
      <c r="AP73" s="751"/>
      <c r="AQ73" s="751"/>
      <c r="AR73" s="751"/>
      <c r="AS73" s="751"/>
      <c r="AT73" s="751"/>
      <c r="AU73" s="751"/>
      <c r="AV73" s="751"/>
      <c r="AW73" s="751"/>
      <c r="AX73" s="751"/>
      <c r="AY73" s="751"/>
      <c r="AZ73" s="751"/>
      <c r="BA73" s="751"/>
      <c r="BB73" s="751"/>
      <c r="BC73" s="751"/>
      <c r="BD73" s="751"/>
      <c r="BE73" s="751"/>
      <c r="BF73" s="751"/>
      <c r="BG73" s="751"/>
      <c r="BH73" s="751"/>
      <c r="BI73" s="751"/>
      <c r="BJ73" s="751"/>
      <c r="BK73" s="751"/>
      <c r="BL73" s="751"/>
      <c r="BM73" s="751"/>
      <c r="BN73" s="751"/>
      <c r="BO73" s="751"/>
      <c r="BP73" s="751"/>
      <c r="BQ73" s="751"/>
      <c r="BR73" s="751"/>
      <c r="BS73" s="751"/>
      <c r="BT73" s="751"/>
      <c r="BU73" s="751"/>
      <c r="BV73" s="751"/>
      <c r="BW73" s="751"/>
      <c r="BX73" s="751"/>
      <c r="BY73" s="751"/>
      <c r="BZ73" s="751"/>
      <c r="CA73" s="751"/>
      <c r="CB73" s="751"/>
      <c r="CC73" s="751"/>
      <c r="CD73" s="751"/>
      <c r="CE73" s="751"/>
      <c r="CF73" s="751"/>
      <c r="CG73" s="751"/>
      <c r="CH73" s="751"/>
      <c r="CI73" s="751"/>
      <c r="CJ73" s="751"/>
      <c r="CK73" s="751"/>
      <c r="CL73" s="751"/>
      <c r="CM73" s="751"/>
      <c r="CN73" s="751"/>
      <c r="CO73" s="751"/>
      <c r="CP73" s="751"/>
      <c r="CQ73" s="751"/>
      <c r="CR73" s="751"/>
      <c r="CS73" s="751"/>
      <c r="CT73" s="751"/>
      <c r="CU73" s="751"/>
      <c r="CV73" s="751"/>
      <c r="CW73" s="751"/>
      <c r="CX73" s="751"/>
      <c r="CY73" s="751"/>
      <c r="CZ73" s="751"/>
      <c r="DA73" s="751"/>
      <c r="DB73" s="751"/>
      <c r="DC73" s="751"/>
      <c r="DD73" s="751"/>
      <c r="DE73" s="751"/>
      <c r="DF73" s="751"/>
      <c r="DG73" s="751"/>
      <c r="DH73" s="751"/>
      <c r="DI73" s="751"/>
      <c r="DJ73" s="751"/>
      <c r="DK73" s="751"/>
      <c r="DL73" s="751"/>
      <c r="DM73" s="751"/>
      <c r="DN73" s="751"/>
      <c r="DO73" s="751"/>
      <c r="DP73" s="751"/>
      <c r="DQ73" s="751"/>
      <c r="DR73" s="751"/>
      <c r="DS73" s="751"/>
      <c r="DT73" s="751"/>
      <c r="DU73" s="751"/>
      <c r="DV73" s="751"/>
      <c r="DW73" s="751"/>
      <c r="DX73" s="751"/>
      <c r="DY73" s="751"/>
      <c r="DZ73" s="751"/>
      <c r="EA73" s="751"/>
      <c r="EB73" s="751"/>
      <c r="EC73" s="751"/>
      <c r="ED73" s="751"/>
      <c r="EE73" s="751"/>
      <c r="EF73" s="751"/>
      <c r="EG73" s="747"/>
      <c r="EH73" s="747"/>
      <c r="EI73" s="747"/>
      <c r="EJ73" s="747"/>
      <c r="EK73" s="748"/>
    </row>
    <row r="74" spans="1:141" s="3" customFormat="1" ht="11.25" x14ac:dyDescent="0.2">
      <c r="A74" s="778" t="s">
        <v>787</v>
      </c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49" t="s">
        <v>818</v>
      </c>
      <c r="S74" s="750"/>
      <c r="T74" s="750"/>
      <c r="U74" s="750"/>
      <c r="V74" s="751"/>
      <c r="W74" s="751"/>
      <c r="X74" s="751"/>
      <c r="Y74" s="751"/>
      <c r="Z74" s="751"/>
      <c r="AA74" s="751"/>
      <c r="AB74" s="751"/>
      <c r="AC74" s="751"/>
      <c r="AD74" s="751"/>
      <c r="AE74" s="751"/>
      <c r="AF74" s="751"/>
      <c r="AG74" s="751"/>
      <c r="AH74" s="751"/>
      <c r="AI74" s="751"/>
      <c r="AJ74" s="751"/>
      <c r="AK74" s="751"/>
      <c r="AL74" s="751"/>
      <c r="AM74" s="751"/>
      <c r="AN74" s="751"/>
      <c r="AO74" s="751"/>
      <c r="AP74" s="751"/>
      <c r="AQ74" s="751"/>
      <c r="AR74" s="751"/>
      <c r="AS74" s="751"/>
      <c r="AT74" s="751"/>
      <c r="AU74" s="751"/>
      <c r="AV74" s="751"/>
      <c r="AW74" s="751"/>
      <c r="AX74" s="751"/>
      <c r="AY74" s="751"/>
      <c r="AZ74" s="751"/>
      <c r="BA74" s="751"/>
      <c r="BB74" s="751"/>
      <c r="BC74" s="751"/>
      <c r="BD74" s="751"/>
      <c r="BE74" s="751"/>
      <c r="BF74" s="751"/>
      <c r="BG74" s="751"/>
      <c r="BH74" s="751"/>
      <c r="BI74" s="751"/>
      <c r="BJ74" s="751"/>
      <c r="BK74" s="751"/>
      <c r="BL74" s="751"/>
      <c r="BM74" s="751"/>
      <c r="BN74" s="751"/>
      <c r="BO74" s="751"/>
      <c r="BP74" s="751"/>
      <c r="BQ74" s="751"/>
      <c r="BR74" s="751"/>
      <c r="BS74" s="751"/>
      <c r="BT74" s="751"/>
      <c r="BU74" s="751"/>
      <c r="BV74" s="751"/>
      <c r="BW74" s="751"/>
      <c r="BX74" s="751"/>
      <c r="BY74" s="751"/>
      <c r="BZ74" s="751"/>
      <c r="CA74" s="751"/>
      <c r="CB74" s="751"/>
      <c r="CC74" s="751"/>
      <c r="CD74" s="751"/>
      <c r="CE74" s="751"/>
      <c r="CF74" s="751"/>
      <c r="CG74" s="751"/>
      <c r="CH74" s="751"/>
      <c r="CI74" s="751"/>
      <c r="CJ74" s="751"/>
      <c r="CK74" s="751"/>
      <c r="CL74" s="751"/>
      <c r="CM74" s="751"/>
      <c r="CN74" s="751"/>
      <c r="CO74" s="751"/>
      <c r="CP74" s="751"/>
      <c r="CQ74" s="751"/>
      <c r="CR74" s="751"/>
      <c r="CS74" s="751"/>
      <c r="CT74" s="751"/>
      <c r="CU74" s="751"/>
      <c r="CV74" s="751"/>
      <c r="CW74" s="751"/>
      <c r="CX74" s="751"/>
      <c r="CY74" s="751"/>
      <c r="CZ74" s="751"/>
      <c r="DA74" s="751"/>
      <c r="DB74" s="751"/>
      <c r="DC74" s="751"/>
      <c r="DD74" s="751"/>
      <c r="DE74" s="751"/>
      <c r="DF74" s="751"/>
      <c r="DG74" s="751"/>
      <c r="DH74" s="751"/>
      <c r="DI74" s="751"/>
      <c r="DJ74" s="751"/>
      <c r="DK74" s="751"/>
      <c r="DL74" s="751"/>
      <c r="DM74" s="751"/>
      <c r="DN74" s="751"/>
      <c r="DO74" s="751"/>
      <c r="DP74" s="751"/>
      <c r="DQ74" s="751"/>
      <c r="DR74" s="751"/>
      <c r="DS74" s="751"/>
      <c r="DT74" s="751"/>
      <c r="DU74" s="751"/>
      <c r="DV74" s="751"/>
      <c r="DW74" s="751"/>
      <c r="DX74" s="751"/>
      <c r="DY74" s="751"/>
      <c r="DZ74" s="751"/>
      <c r="EA74" s="751"/>
      <c r="EB74" s="751"/>
      <c r="EC74" s="751"/>
      <c r="ED74" s="751"/>
      <c r="EE74" s="751"/>
      <c r="EF74" s="751"/>
      <c r="EG74" s="747"/>
      <c r="EH74" s="747"/>
      <c r="EI74" s="747"/>
      <c r="EJ74" s="747"/>
      <c r="EK74" s="748"/>
    </row>
    <row r="75" spans="1:141" s="3" customFormat="1" ht="11.25" x14ac:dyDescent="0.2">
      <c r="A75" s="776" t="s">
        <v>694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49"/>
      <c r="S75" s="750"/>
      <c r="T75" s="750"/>
      <c r="U75" s="750"/>
      <c r="V75" s="751"/>
      <c r="W75" s="751"/>
      <c r="X75" s="751"/>
      <c r="Y75" s="751"/>
      <c r="Z75" s="751"/>
      <c r="AA75" s="751"/>
      <c r="AB75" s="751"/>
      <c r="AC75" s="751"/>
      <c r="AD75" s="751"/>
      <c r="AE75" s="751"/>
      <c r="AF75" s="751"/>
      <c r="AG75" s="751"/>
      <c r="AH75" s="751"/>
      <c r="AI75" s="751"/>
      <c r="AJ75" s="751"/>
      <c r="AK75" s="751"/>
      <c r="AL75" s="751"/>
      <c r="AM75" s="751"/>
      <c r="AN75" s="751"/>
      <c r="AO75" s="751"/>
      <c r="AP75" s="751"/>
      <c r="AQ75" s="751"/>
      <c r="AR75" s="751"/>
      <c r="AS75" s="751"/>
      <c r="AT75" s="751"/>
      <c r="AU75" s="751"/>
      <c r="AV75" s="751"/>
      <c r="AW75" s="751"/>
      <c r="AX75" s="751"/>
      <c r="AY75" s="751"/>
      <c r="AZ75" s="751"/>
      <c r="BA75" s="751"/>
      <c r="BB75" s="751"/>
      <c r="BC75" s="751"/>
      <c r="BD75" s="751"/>
      <c r="BE75" s="751"/>
      <c r="BF75" s="751"/>
      <c r="BG75" s="751"/>
      <c r="BH75" s="751"/>
      <c r="BI75" s="751"/>
      <c r="BJ75" s="751"/>
      <c r="BK75" s="751"/>
      <c r="BL75" s="751"/>
      <c r="BM75" s="751"/>
      <c r="BN75" s="751"/>
      <c r="BO75" s="751"/>
      <c r="BP75" s="751"/>
      <c r="BQ75" s="751"/>
      <c r="BR75" s="751"/>
      <c r="BS75" s="751"/>
      <c r="BT75" s="751"/>
      <c r="BU75" s="751"/>
      <c r="BV75" s="751"/>
      <c r="BW75" s="751"/>
      <c r="BX75" s="751"/>
      <c r="BY75" s="751"/>
      <c r="BZ75" s="751"/>
      <c r="CA75" s="751"/>
      <c r="CB75" s="751"/>
      <c r="CC75" s="751"/>
      <c r="CD75" s="751"/>
      <c r="CE75" s="751"/>
      <c r="CF75" s="751"/>
      <c r="CG75" s="751"/>
      <c r="CH75" s="751"/>
      <c r="CI75" s="751"/>
      <c r="CJ75" s="751"/>
      <c r="CK75" s="751"/>
      <c r="CL75" s="751"/>
      <c r="CM75" s="751"/>
      <c r="CN75" s="751"/>
      <c r="CO75" s="751"/>
      <c r="CP75" s="751"/>
      <c r="CQ75" s="751"/>
      <c r="CR75" s="751"/>
      <c r="CS75" s="751"/>
      <c r="CT75" s="751"/>
      <c r="CU75" s="751"/>
      <c r="CV75" s="751"/>
      <c r="CW75" s="751"/>
      <c r="CX75" s="751"/>
      <c r="CY75" s="751"/>
      <c r="CZ75" s="751"/>
      <c r="DA75" s="751"/>
      <c r="DB75" s="751"/>
      <c r="DC75" s="751"/>
      <c r="DD75" s="751"/>
      <c r="DE75" s="751"/>
      <c r="DF75" s="751"/>
      <c r="DG75" s="751"/>
      <c r="DH75" s="751"/>
      <c r="DI75" s="751"/>
      <c r="DJ75" s="751"/>
      <c r="DK75" s="751"/>
      <c r="DL75" s="751"/>
      <c r="DM75" s="751"/>
      <c r="DN75" s="751"/>
      <c r="DO75" s="751"/>
      <c r="DP75" s="751"/>
      <c r="DQ75" s="751"/>
      <c r="DR75" s="751"/>
      <c r="DS75" s="751"/>
      <c r="DT75" s="751"/>
      <c r="DU75" s="751"/>
      <c r="DV75" s="751"/>
      <c r="DW75" s="751"/>
      <c r="DX75" s="751"/>
      <c r="DY75" s="751"/>
      <c r="DZ75" s="751"/>
      <c r="EA75" s="751"/>
      <c r="EB75" s="751"/>
      <c r="EC75" s="751"/>
      <c r="ED75" s="751"/>
      <c r="EE75" s="751"/>
      <c r="EF75" s="751"/>
      <c r="EG75" s="747"/>
      <c r="EH75" s="747"/>
      <c r="EI75" s="747"/>
      <c r="EJ75" s="747"/>
      <c r="EK75" s="748"/>
    </row>
    <row r="76" spans="1:141" s="3" customFormat="1" ht="13.5" customHeight="1" x14ac:dyDescent="0.2">
      <c r="A76" s="776" t="s">
        <v>695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49" t="s">
        <v>819</v>
      </c>
      <c r="S76" s="750"/>
      <c r="T76" s="750"/>
      <c r="U76" s="750"/>
      <c r="V76" s="751"/>
      <c r="W76" s="751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  <c r="AJ76" s="751"/>
      <c r="AK76" s="751"/>
      <c r="AL76" s="751"/>
      <c r="AM76" s="751"/>
      <c r="AN76" s="751"/>
      <c r="AO76" s="751"/>
      <c r="AP76" s="751"/>
      <c r="AQ76" s="751"/>
      <c r="AR76" s="751"/>
      <c r="AS76" s="751"/>
      <c r="AT76" s="751"/>
      <c r="AU76" s="751"/>
      <c r="AV76" s="751"/>
      <c r="AW76" s="751"/>
      <c r="AX76" s="751"/>
      <c r="AY76" s="751"/>
      <c r="AZ76" s="751"/>
      <c r="BA76" s="751"/>
      <c r="BB76" s="751"/>
      <c r="BC76" s="751"/>
      <c r="BD76" s="751"/>
      <c r="BE76" s="751"/>
      <c r="BF76" s="751"/>
      <c r="BG76" s="751"/>
      <c r="BH76" s="751"/>
      <c r="BI76" s="751"/>
      <c r="BJ76" s="751"/>
      <c r="BK76" s="751"/>
      <c r="BL76" s="751"/>
      <c r="BM76" s="751"/>
      <c r="BN76" s="751"/>
      <c r="BO76" s="751"/>
      <c r="BP76" s="751"/>
      <c r="BQ76" s="751"/>
      <c r="BR76" s="751"/>
      <c r="BS76" s="751"/>
      <c r="BT76" s="751"/>
      <c r="BU76" s="751"/>
      <c r="BV76" s="751"/>
      <c r="BW76" s="751"/>
      <c r="BX76" s="751"/>
      <c r="BY76" s="751"/>
      <c r="BZ76" s="751"/>
      <c r="CA76" s="751"/>
      <c r="CB76" s="751"/>
      <c r="CC76" s="751"/>
      <c r="CD76" s="751"/>
      <c r="CE76" s="751"/>
      <c r="CF76" s="751"/>
      <c r="CG76" s="751"/>
      <c r="CH76" s="751"/>
      <c r="CI76" s="751"/>
      <c r="CJ76" s="751"/>
      <c r="CK76" s="751"/>
      <c r="CL76" s="751"/>
      <c r="CM76" s="751"/>
      <c r="CN76" s="751"/>
      <c r="CO76" s="751"/>
      <c r="CP76" s="751"/>
      <c r="CQ76" s="751"/>
      <c r="CR76" s="751"/>
      <c r="CS76" s="751"/>
      <c r="CT76" s="751"/>
      <c r="CU76" s="751"/>
      <c r="CV76" s="751"/>
      <c r="CW76" s="751"/>
      <c r="CX76" s="751"/>
      <c r="CY76" s="751"/>
      <c r="CZ76" s="751"/>
      <c r="DA76" s="751"/>
      <c r="DB76" s="751"/>
      <c r="DC76" s="751"/>
      <c r="DD76" s="751"/>
      <c r="DE76" s="751"/>
      <c r="DF76" s="751"/>
      <c r="DG76" s="751"/>
      <c r="DH76" s="751"/>
      <c r="DI76" s="751"/>
      <c r="DJ76" s="751"/>
      <c r="DK76" s="751"/>
      <c r="DL76" s="751"/>
      <c r="DM76" s="751"/>
      <c r="DN76" s="751"/>
      <c r="DO76" s="751"/>
      <c r="DP76" s="751"/>
      <c r="DQ76" s="751"/>
      <c r="DR76" s="751"/>
      <c r="DS76" s="751"/>
      <c r="DT76" s="751"/>
      <c r="DU76" s="751"/>
      <c r="DV76" s="751"/>
      <c r="DW76" s="751"/>
      <c r="DX76" s="751"/>
      <c r="DY76" s="751"/>
      <c r="DZ76" s="751"/>
      <c r="EA76" s="751"/>
      <c r="EB76" s="751"/>
      <c r="EC76" s="751"/>
      <c r="ED76" s="751"/>
      <c r="EE76" s="751"/>
      <c r="EF76" s="751"/>
      <c r="EG76" s="747"/>
      <c r="EH76" s="747"/>
      <c r="EI76" s="747"/>
      <c r="EJ76" s="747"/>
      <c r="EK76" s="748"/>
    </row>
    <row r="77" spans="1:141" s="3" customFormat="1" ht="13.5" customHeight="1" x14ac:dyDescent="0.2">
      <c r="A77" s="776" t="s">
        <v>696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49" t="s">
        <v>820</v>
      </c>
      <c r="S77" s="750"/>
      <c r="T77" s="750"/>
      <c r="U77" s="750"/>
      <c r="V77" s="751"/>
      <c r="W77" s="751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751"/>
      <c r="AI77" s="751"/>
      <c r="AJ77" s="751"/>
      <c r="AK77" s="751"/>
      <c r="AL77" s="751"/>
      <c r="AM77" s="751"/>
      <c r="AN77" s="751"/>
      <c r="AO77" s="751"/>
      <c r="AP77" s="751"/>
      <c r="AQ77" s="751"/>
      <c r="AR77" s="751"/>
      <c r="AS77" s="751"/>
      <c r="AT77" s="751"/>
      <c r="AU77" s="751"/>
      <c r="AV77" s="751"/>
      <c r="AW77" s="751"/>
      <c r="AX77" s="751"/>
      <c r="AY77" s="751"/>
      <c r="AZ77" s="751"/>
      <c r="BA77" s="751"/>
      <c r="BB77" s="751"/>
      <c r="BC77" s="751"/>
      <c r="BD77" s="751"/>
      <c r="BE77" s="751"/>
      <c r="BF77" s="751"/>
      <c r="BG77" s="751"/>
      <c r="BH77" s="751"/>
      <c r="BI77" s="751"/>
      <c r="BJ77" s="751"/>
      <c r="BK77" s="751"/>
      <c r="BL77" s="751"/>
      <c r="BM77" s="751"/>
      <c r="BN77" s="751"/>
      <c r="BO77" s="751"/>
      <c r="BP77" s="751"/>
      <c r="BQ77" s="751"/>
      <c r="BR77" s="751"/>
      <c r="BS77" s="751"/>
      <c r="BT77" s="751"/>
      <c r="BU77" s="751"/>
      <c r="BV77" s="751"/>
      <c r="BW77" s="751"/>
      <c r="BX77" s="751"/>
      <c r="BY77" s="751"/>
      <c r="BZ77" s="751"/>
      <c r="CA77" s="751"/>
      <c r="CB77" s="751"/>
      <c r="CC77" s="751"/>
      <c r="CD77" s="751"/>
      <c r="CE77" s="751"/>
      <c r="CF77" s="751"/>
      <c r="CG77" s="751"/>
      <c r="CH77" s="751"/>
      <c r="CI77" s="751"/>
      <c r="CJ77" s="751"/>
      <c r="CK77" s="751"/>
      <c r="CL77" s="751"/>
      <c r="CM77" s="751"/>
      <c r="CN77" s="751"/>
      <c r="CO77" s="751"/>
      <c r="CP77" s="751"/>
      <c r="CQ77" s="751"/>
      <c r="CR77" s="751"/>
      <c r="CS77" s="751"/>
      <c r="CT77" s="751"/>
      <c r="CU77" s="751"/>
      <c r="CV77" s="751"/>
      <c r="CW77" s="751"/>
      <c r="CX77" s="751"/>
      <c r="CY77" s="751"/>
      <c r="CZ77" s="751"/>
      <c r="DA77" s="751"/>
      <c r="DB77" s="751"/>
      <c r="DC77" s="751"/>
      <c r="DD77" s="751"/>
      <c r="DE77" s="751"/>
      <c r="DF77" s="751"/>
      <c r="DG77" s="751"/>
      <c r="DH77" s="751"/>
      <c r="DI77" s="751"/>
      <c r="DJ77" s="751"/>
      <c r="DK77" s="751"/>
      <c r="DL77" s="751"/>
      <c r="DM77" s="751"/>
      <c r="DN77" s="751"/>
      <c r="DO77" s="751"/>
      <c r="DP77" s="751"/>
      <c r="DQ77" s="751"/>
      <c r="DR77" s="751"/>
      <c r="DS77" s="751"/>
      <c r="DT77" s="751"/>
      <c r="DU77" s="751"/>
      <c r="DV77" s="751"/>
      <c r="DW77" s="751"/>
      <c r="DX77" s="751"/>
      <c r="DY77" s="751"/>
      <c r="DZ77" s="751"/>
      <c r="EA77" s="751"/>
      <c r="EB77" s="751"/>
      <c r="EC77" s="751"/>
      <c r="ED77" s="751"/>
      <c r="EE77" s="751"/>
      <c r="EF77" s="751"/>
      <c r="EG77" s="747"/>
      <c r="EH77" s="747"/>
      <c r="EI77" s="747"/>
      <c r="EJ77" s="747"/>
      <c r="EK77" s="748"/>
    </row>
    <row r="78" spans="1:141" s="3" customFormat="1" ht="11.25" x14ac:dyDescent="0.2">
      <c r="A78" s="777" t="s">
        <v>801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49" t="s">
        <v>821</v>
      </c>
      <c r="S78" s="750"/>
      <c r="T78" s="750"/>
      <c r="U78" s="750"/>
      <c r="V78" s="751"/>
      <c r="W78" s="751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751"/>
      <c r="AI78" s="751"/>
      <c r="AJ78" s="751"/>
      <c r="AK78" s="751"/>
      <c r="AL78" s="751"/>
      <c r="AM78" s="751"/>
      <c r="AN78" s="751"/>
      <c r="AO78" s="751"/>
      <c r="AP78" s="751"/>
      <c r="AQ78" s="751"/>
      <c r="AR78" s="751"/>
      <c r="AS78" s="751"/>
      <c r="AT78" s="751"/>
      <c r="AU78" s="751"/>
      <c r="AV78" s="751"/>
      <c r="AW78" s="751"/>
      <c r="AX78" s="751"/>
      <c r="AY78" s="751"/>
      <c r="AZ78" s="751"/>
      <c r="BA78" s="751"/>
      <c r="BB78" s="751"/>
      <c r="BC78" s="751"/>
      <c r="BD78" s="751"/>
      <c r="BE78" s="751"/>
      <c r="BF78" s="751"/>
      <c r="BG78" s="751"/>
      <c r="BH78" s="751"/>
      <c r="BI78" s="751"/>
      <c r="BJ78" s="751"/>
      <c r="BK78" s="751"/>
      <c r="BL78" s="751"/>
      <c r="BM78" s="751"/>
      <c r="BN78" s="751"/>
      <c r="BO78" s="751"/>
      <c r="BP78" s="751"/>
      <c r="BQ78" s="751"/>
      <c r="BR78" s="751"/>
      <c r="BS78" s="751"/>
      <c r="BT78" s="751"/>
      <c r="BU78" s="751"/>
      <c r="BV78" s="751"/>
      <c r="BW78" s="751"/>
      <c r="BX78" s="751"/>
      <c r="BY78" s="751"/>
      <c r="BZ78" s="751"/>
      <c r="CA78" s="751"/>
      <c r="CB78" s="751"/>
      <c r="CC78" s="751"/>
      <c r="CD78" s="751"/>
      <c r="CE78" s="751"/>
      <c r="CF78" s="751"/>
      <c r="CG78" s="751"/>
      <c r="CH78" s="751"/>
      <c r="CI78" s="751"/>
      <c r="CJ78" s="751"/>
      <c r="CK78" s="751"/>
      <c r="CL78" s="751"/>
      <c r="CM78" s="751"/>
      <c r="CN78" s="751"/>
      <c r="CO78" s="751"/>
      <c r="CP78" s="751"/>
      <c r="CQ78" s="751"/>
      <c r="CR78" s="751"/>
      <c r="CS78" s="751"/>
      <c r="CT78" s="751"/>
      <c r="CU78" s="751"/>
      <c r="CV78" s="751"/>
      <c r="CW78" s="751"/>
      <c r="CX78" s="751"/>
      <c r="CY78" s="751"/>
      <c r="CZ78" s="751"/>
      <c r="DA78" s="751"/>
      <c r="DB78" s="751"/>
      <c r="DC78" s="751"/>
      <c r="DD78" s="751"/>
      <c r="DE78" s="751"/>
      <c r="DF78" s="751"/>
      <c r="DG78" s="751"/>
      <c r="DH78" s="751"/>
      <c r="DI78" s="751"/>
      <c r="DJ78" s="751"/>
      <c r="DK78" s="751"/>
      <c r="DL78" s="751"/>
      <c r="DM78" s="751"/>
      <c r="DN78" s="751"/>
      <c r="DO78" s="751"/>
      <c r="DP78" s="751"/>
      <c r="DQ78" s="751"/>
      <c r="DR78" s="751"/>
      <c r="DS78" s="751"/>
      <c r="DT78" s="751"/>
      <c r="DU78" s="751"/>
      <c r="DV78" s="751"/>
      <c r="DW78" s="751"/>
      <c r="DX78" s="751"/>
      <c r="DY78" s="751"/>
      <c r="DZ78" s="751"/>
      <c r="EA78" s="751"/>
      <c r="EB78" s="751"/>
      <c r="EC78" s="751"/>
      <c r="ED78" s="751"/>
      <c r="EE78" s="751"/>
      <c r="EF78" s="751"/>
      <c r="EG78" s="747"/>
      <c r="EH78" s="747"/>
      <c r="EI78" s="747"/>
      <c r="EJ78" s="747"/>
      <c r="EK78" s="748"/>
    </row>
    <row r="79" spans="1:141" s="3" customFormat="1" ht="11.25" x14ac:dyDescent="0.2">
      <c r="A79" s="776" t="s">
        <v>800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49"/>
      <c r="S79" s="750"/>
      <c r="T79" s="750"/>
      <c r="U79" s="750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751"/>
      <c r="AK79" s="751"/>
      <c r="AL79" s="751"/>
      <c r="AM79" s="751"/>
      <c r="AN79" s="751"/>
      <c r="AO79" s="751"/>
      <c r="AP79" s="751"/>
      <c r="AQ79" s="751"/>
      <c r="AR79" s="751"/>
      <c r="AS79" s="751"/>
      <c r="AT79" s="751"/>
      <c r="AU79" s="751"/>
      <c r="AV79" s="751"/>
      <c r="AW79" s="751"/>
      <c r="AX79" s="751"/>
      <c r="AY79" s="751"/>
      <c r="AZ79" s="751"/>
      <c r="BA79" s="751"/>
      <c r="BB79" s="751"/>
      <c r="BC79" s="751"/>
      <c r="BD79" s="751"/>
      <c r="BE79" s="751"/>
      <c r="BF79" s="751"/>
      <c r="BG79" s="751"/>
      <c r="BH79" s="751"/>
      <c r="BI79" s="751"/>
      <c r="BJ79" s="751"/>
      <c r="BK79" s="751"/>
      <c r="BL79" s="751"/>
      <c r="BM79" s="751"/>
      <c r="BN79" s="751"/>
      <c r="BO79" s="751"/>
      <c r="BP79" s="751"/>
      <c r="BQ79" s="751"/>
      <c r="BR79" s="751"/>
      <c r="BS79" s="751"/>
      <c r="BT79" s="751"/>
      <c r="BU79" s="751"/>
      <c r="BV79" s="751"/>
      <c r="BW79" s="751"/>
      <c r="BX79" s="751"/>
      <c r="BY79" s="751"/>
      <c r="BZ79" s="751"/>
      <c r="CA79" s="751"/>
      <c r="CB79" s="751"/>
      <c r="CC79" s="751"/>
      <c r="CD79" s="751"/>
      <c r="CE79" s="751"/>
      <c r="CF79" s="751"/>
      <c r="CG79" s="751"/>
      <c r="CH79" s="751"/>
      <c r="CI79" s="751"/>
      <c r="CJ79" s="751"/>
      <c r="CK79" s="751"/>
      <c r="CL79" s="751"/>
      <c r="CM79" s="751"/>
      <c r="CN79" s="751"/>
      <c r="CO79" s="751"/>
      <c r="CP79" s="751"/>
      <c r="CQ79" s="751"/>
      <c r="CR79" s="751"/>
      <c r="CS79" s="751"/>
      <c r="CT79" s="751"/>
      <c r="CU79" s="751"/>
      <c r="CV79" s="751"/>
      <c r="CW79" s="751"/>
      <c r="CX79" s="751"/>
      <c r="CY79" s="751"/>
      <c r="CZ79" s="751"/>
      <c r="DA79" s="751"/>
      <c r="DB79" s="751"/>
      <c r="DC79" s="751"/>
      <c r="DD79" s="751"/>
      <c r="DE79" s="751"/>
      <c r="DF79" s="751"/>
      <c r="DG79" s="751"/>
      <c r="DH79" s="751"/>
      <c r="DI79" s="751"/>
      <c r="DJ79" s="751"/>
      <c r="DK79" s="751"/>
      <c r="DL79" s="751"/>
      <c r="DM79" s="751"/>
      <c r="DN79" s="751"/>
      <c r="DO79" s="751"/>
      <c r="DP79" s="751"/>
      <c r="DQ79" s="751"/>
      <c r="DR79" s="751"/>
      <c r="DS79" s="751"/>
      <c r="DT79" s="751"/>
      <c r="DU79" s="751"/>
      <c r="DV79" s="751"/>
      <c r="DW79" s="751"/>
      <c r="DX79" s="751"/>
      <c r="DY79" s="751"/>
      <c r="DZ79" s="751"/>
      <c r="EA79" s="751"/>
      <c r="EB79" s="751"/>
      <c r="EC79" s="751"/>
      <c r="ED79" s="751"/>
      <c r="EE79" s="751"/>
      <c r="EF79" s="751"/>
      <c r="EG79" s="747"/>
      <c r="EH79" s="747"/>
      <c r="EI79" s="747"/>
      <c r="EJ79" s="747"/>
      <c r="EK79" s="748"/>
    </row>
    <row r="80" spans="1:141" s="3" customFormat="1" ht="13.5" customHeight="1" x14ac:dyDescent="0.2">
      <c r="A80" s="776" t="s">
        <v>698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49" t="s">
        <v>822</v>
      </c>
      <c r="S80" s="750"/>
      <c r="T80" s="750"/>
      <c r="U80" s="750"/>
      <c r="V80" s="751"/>
      <c r="W80" s="751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751"/>
      <c r="AI80" s="751"/>
      <c r="AJ80" s="751"/>
      <c r="AK80" s="751"/>
      <c r="AL80" s="751"/>
      <c r="AM80" s="751"/>
      <c r="AN80" s="751"/>
      <c r="AO80" s="751"/>
      <c r="AP80" s="751"/>
      <c r="AQ80" s="751"/>
      <c r="AR80" s="751"/>
      <c r="AS80" s="751"/>
      <c r="AT80" s="751"/>
      <c r="AU80" s="751"/>
      <c r="AV80" s="751"/>
      <c r="AW80" s="751"/>
      <c r="AX80" s="751"/>
      <c r="AY80" s="751"/>
      <c r="AZ80" s="751"/>
      <c r="BA80" s="751"/>
      <c r="BB80" s="751"/>
      <c r="BC80" s="751"/>
      <c r="BD80" s="751"/>
      <c r="BE80" s="751"/>
      <c r="BF80" s="751"/>
      <c r="BG80" s="751"/>
      <c r="BH80" s="751"/>
      <c r="BI80" s="751"/>
      <c r="BJ80" s="751"/>
      <c r="BK80" s="751"/>
      <c r="BL80" s="751"/>
      <c r="BM80" s="751"/>
      <c r="BN80" s="751"/>
      <c r="BO80" s="751"/>
      <c r="BP80" s="751"/>
      <c r="BQ80" s="751"/>
      <c r="BR80" s="751"/>
      <c r="BS80" s="751"/>
      <c r="BT80" s="751"/>
      <c r="BU80" s="751"/>
      <c r="BV80" s="751"/>
      <c r="BW80" s="751"/>
      <c r="BX80" s="751"/>
      <c r="BY80" s="751"/>
      <c r="BZ80" s="751"/>
      <c r="CA80" s="751"/>
      <c r="CB80" s="751"/>
      <c r="CC80" s="751"/>
      <c r="CD80" s="751"/>
      <c r="CE80" s="751"/>
      <c r="CF80" s="751"/>
      <c r="CG80" s="751"/>
      <c r="CH80" s="751"/>
      <c r="CI80" s="751"/>
      <c r="CJ80" s="751"/>
      <c r="CK80" s="751"/>
      <c r="CL80" s="751"/>
      <c r="CM80" s="751"/>
      <c r="CN80" s="751"/>
      <c r="CO80" s="751"/>
      <c r="CP80" s="751"/>
      <c r="CQ80" s="751"/>
      <c r="CR80" s="751"/>
      <c r="CS80" s="751"/>
      <c r="CT80" s="751"/>
      <c r="CU80" s="751"/>
      <c r="CV80" s="751"/>
      <c r="CW80" s="751"/>
      <c r="CX80" s="751"/>
      <c r="CY80" s="751"/>
      <c r="CZ80" s="751"/>
      <c r="DA80" s="751"/>
      <c r="DB80" s="751"/>
      <c r="DC80" s="751"/>
      <c r="DD80" s="751"/>
      <c r="DE80" s="751"/>
      <c r="DF80" s="751"/>
      <c r="DG80" s="751"/>
      <c r="DH80" s="751"/>
      <c r="DI80" s="751"/>
      <c r="DJ80" s="751"/>
      <c r="DK80" s="751"/>
      <c r="DL80" s="751"/>
      <c r="DM80" s="751"/>
      <c r="DN80" s="751"/>
      <c r="DO80" s="751"/>
      <c r="DP80" s="751"/>
      <c r="DQ80" s="751"/>
      <c r="DR80" s="751"/>
      <c r="DS80" s="751"/>
      <c r="DT80" s="751"/>
      <c r="DU80" s="751"/>
      <c r="DV80" s="751"/>
      <c r="DW80" s="751"/>
      <c r="DX80" s="751"/>
      <c r="DY80" s="751"/>
      <c r="DZ80" s="751"/>
      <c r="EA80" s="751"/>
      <c r="EB80" s="751"/>
      <c r="EC80" s="751"/>
      <c r="ED80" s="751"/>
      <c r="EE80" s="751"/>
      <c r="EF80" s="751"/>
      <c r="EG80" s="747"/>
      <c r="EH80" s="747"/>
      <c r="EI80" s="747"/>
      <c r="EJ80" s="747"/>
      <c r="EK80" s="748"/>
    </row>
    <row r="81" spans="1:141" s="3" customFormat="1" ht="11.25" x14ac:dyDescent="0.2">
      <c r="A81" s="777" t="s">
        <v>802</v>
      </c>
      <c r="B81" s="777"/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777"/>
      <c r="O81" s="777"/>
      <c r="P81" s="777"/>
      <c r="Q81" s="777"/>
      <c r="R81" s="749" t="s">
        <v>823</v>
      </c>
      <c r="S81" s="750"/>
      <c r="T81" s="750"/>
      <c r="U81" s="750"/>
      <c r="V81" s="751"/>
      <c r="W81" s="751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751"/>
      <c r="AI81" s="751"/>
      <c r="AJ81" s="751"/>
      <c r="AK81" s="751"/>
      <c r="AL81" s="751"/>
      <c r="AM81" s="751"/>
      <c r="AN81" s="751"/>
      <c r="AO81" s="751"/>
      <c r="AP81" s="751"/>
      <c r="AQ81" s="751"/>
      <c r="AR81" s="751"/>
      <c r="AS81" s="751"/>
      <c r="AT81" s="751"/>
      <c r="AU81" s="751"/>
      <c r="AV81" s="751"/>
      <c r="AW81" s="751"/>
      <c r="AX81" s="751"/>
      <c r="AY81" s="751"/>
      <c r="AZ81" s="751"/>
      <c r="BA81" s="751"/>
      <c r="BB81" s="751"/>
      <c r="BC81" s="751"/>
      <c r="BD81" s="751"/>
      <c r="BE81" s="751"/>
      <c r="BF81" s="751"/>
      <c r="BG81" s="751"/>
      <c r="BH81" s="751"/>
      <c r="BI81" s="751"/>
      <c r="BJ81" s="751"/>
      <c r="BK81" s="751"/>
      <c r="BL81" s="751"/>
      <c r="BM81" s="751"/>
      <c r="BN81" s="751"/>
      <c r="BO81" s="751"/>
      <c r="BP81" s="751"/>
      <c r="BQ81" s="751"/>
      <c r="BR81" s="751"/>
      <c r="BS81" s="751"/>
      <c r="BT81" s="751"/>
      <c r="BU81" s="751"/>
      <c r="BV81" s="751"/>
      <c r="BW81" s="751"/>
      <c r="BX81" s="751"/>
      <c r="BY81" s="751"/>
      <c r="BZ81" s="751"/>
      <c r="CA81" s="751"/>
      <c r="CB81" s="751"/>
      <c r="CC81" s="751"/>
      <c r="CD81" s="751"/>
      <c r="CE81" s="751"/>
      <c r="CF81" s="751"/>
      <c r="CG81" s="751"/>
      <c r="CH81" s="751"/>
      <c r="CI81" s="751"/>
      <c r="CJ81" s="751"/>
      <c r="CK81" s="751"/>
      <c r="CL81" s="751"/>
      <c r="CM81" s="751"/>
      <c r="CN81" s="751"/>
      <c r="CO81" s="751"/>
      <c r="CP81" s="751"/>
      <c r="CQ81" s="751"/>
      <c r="CR81" s="751"/>
      <c r="CS81" s="751"/>
      <c r="CT81" s="751"/>
      <c r="CU81" s="751"/>
      <c r="CV81" s="751"/>
      <c r="CW81" s="751"/>
      <c r="CX81" s="751"/>
      <c r="CY81" s="751"/>
      <c r="CZ81" s="751"/>
      <c r="DA81" s="751"/>
      <c r="DB81" s="751"/>
      <c r="DC81" s="751"/>
      <c r="DD81" s="751"/>
      <c r="DE81" s="751"/>
      <c r="DF81" s="751"/>
      <c r="DG81" s="751"/>
      <c r="DH81" s="751"/>
      <c r="DI81" s="751"/>
      <c r="DJ81" s="751"/>
      <c r="DK81" s="751"/>
      <c r="DL81" s="751"/>
      <c r="DM81" s="751"/>
      <c r="DN81" s="751"/>
      <c r="DO81" s="751"/>
      <c r="DP81" s="751"/>
      <c r="DQ81" s="751"/>
      <c r="DR81" s="751"/>
      <c r="DS81" s="751"/>
      <c r="DT81" s="751"/>
      <c r="DU81" s="751"/>
      <c r="DV81" s="751"/>
      <c r="DW81" s="751"/>
      <c r="DX81" s="751"/>
      <c r="DY81" s="751"/>
      <c r="DZ81" s="751"/>
      <c r="EA81" s="751"/>
      <c r="EB81" s="751"/>
      <c r="EC81" s="751"/>
      <c r="ED81" s="751"/>
      <c r="EE81" s="751"/>
      <c r="EF81" s="751"/>
      <c r="EG81" s="747"/>
      <c r="EH81" s="747"/>
      <c r="EI81" s="747"/>
      <c r="EJ81" s="747"/>
      <c r="EK81" s="748"/>
    </row>
    <row r="82" spans="1:141" s="3" customFormat="1" ht="11.25" x14ac:dyDescent="0.2">
      <c r="A82" s="776" t="s">
        <v>803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49"/>
      <c r="S82" s="750"/>
      <c r="T82" s="750"/>
      <c r="U82" s="750"/>
      <c r="V82" s="751"/>
      <c r="W82" s="751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751"/>
      <c r="AK82" s="751"/>
      <c r="AL82" s="751"/>
      <c r="AM82" s="751"/>
      <c r="AN82" s="751"/>
      <c r="AO82" s="751"/>
      <c r="AP82" s="751"/>
      <c r="AQ82" s="751"/>
      <c r="AR82" s="751"/>
      <c r="AS82" s="751"/>
      <c r="AT82" s="751"/>
      <c r="AU82" s="751"/>
      <c r="AV82" s="751"/>
      <c r="AW82" s="751"/>
      <c r="AX82" s="751"/>
      <c r="AY82" s="751"/>
      <c r="AZ82" s="751"/>
      <c r="BA82" s="751"/>
      <c r="BB82" s="751"/>
      <c r="BC82" s="751"/>
      <c r="BD82" s="751"/>
      <c r="BE82" s="751"/>
      <c r="BF82" s="751"/>
      <c r="BG82" s="751"/>
      <c r="BH82" s="751"/>
      <c r="BI82" s="751"/>
      <c r="BJ82" s="751"/>
      <c r="BK82" s="751"/>
      <c r="BL82" s="751"/>
      <c r="BM82" s="751"/>
      <c r="BN82" s="751"/>
      <c r="BO82" s="751"/>
      <c r="BP82" s="751"/>
      <c r="BQ82" s="751"/>
      <c r="BR82" s="751"/>
      <c r="BS82" s="751"/>
      <c r="BT82" s="751"/>
      <c r="BU82" s="751"/>
      <c r="BV82" s="751"/>
      <c r="BW82" s="751"/>
      <c r="BX82" s="751"/>
      <c r="BY82" s="751"/>
      <c r="BZ82" s="751"/>
      <c r="CA82" s="751"/>
      <c r="CB82" s="751"/>
      <c r="CC82" s="751"/>
      <c r="CD82" s="751"/>
      <c r="CE82" s="751"/>
      <c r="CF82" s="751"/>
      <c r="CG82" s="751"/>
      <c r="CH82" s="751"/>
      <c r="CI82" s="751"/>
      <c r="CJ82" s="751"/>
      <c r="CK82" s="751"/>
      <c r="CL82" s="751"/>
      <c r="CM82" s="751"/>
      <c r="CN82" s="751"/>
      <c r="CO82" s="751"/>
      <c r="CP82" s="751"/>
      <c r="CQ82" s="751"/>
      <c r="CR82" s="751"/>
      <c r="CS82" s="751"/>
      <c r="CT82" s="751"/>
      <c r="CU82" s="751"/>
      <c r="CV82" s="751"/>
      <c r="CW82" s="751"/>
      <c r="CX82" s="751"/>
      <c r="CY82" s="751"/>
      <c r="CZ82" s="751"/>
      <c r="DA82" s="751"/>
      <c r="DB82" s="751"/>
      <c r="DC82" s="751"/>
      <c r="DD82" s="751"/>
      <c r="DE82" s="751"/>
      <c r="DF82" s="751"/>
      <c r="DG82" s="751"/>
      <c r="DH82" s="751"/>
      <c r="DI82" s="751"/>
      <c r="DJ82" s="751"/>
      <c r="DK82" s="751"/>
      <c r="DL82" s="751"/>
      <c r="DM82" s="751"/>
      <c r="DN82" s="751"/>
      <c r="DO82" s="751"/>
      <c r="DP82" s="751"/>
      <c r="DQ82" s="751"/>
      <c r="DR82" s="751"/>
      <c r="DS82" s="751"/>
      <c r="DT82" s="751"/>
      <c r="DU82" s="751"/>
      <c r="DV82" s="751"/>
      <c r="DW82" s="751"/>
      <c r="DX82" s="751"/>
      <c r="DY82" s="751"/>
      <c r="DZ82" s="751"/>
      <c r="EA82" s="751"/>
      <c r="EB82" s="751"/>
      <c r="EC82" s="751"/>
      <c r="ED82" s="751"/>
      <c r="EE82" s="751"/>
      <c r="EF82" s="751"/>
      <c r="EG82" s="747"/>
      <c r="EH82" s="747"/>
      <c r="EI82" s="747"/>
      <c r="EJ82" s="747"/>
      <c r="EK82" s="748"/>
    </row>
    <row r="83" spans="1:141" s="3" customFormat="1" ht="13.5" customHeight="1" x14ac:dyDescent="0.2">
      <c r="A83" s="773" t="s">
        <v>700</v>
      </c>
      <c r="B83" s="773"/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4" t="s">
        <v>174</v>
      </c>
      <c r="S83" s="775"/>
      <c r="T83" s="775"/>
      <c r="U83" s="775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  <c r="AL83" s="751"/>
      <c r="AM83" s="751"/>
      <c r="AN83" s="751"/>
      <c r="AO83" s="751"/>
      <c r="AP83" s="751"/>
      <c r="AQ83" s="751"/>
      <c r="AR83" s="751"/>
      <c r="AS83" s="751"/>
      <c r="AT83" s="751"/>
      <c r="AU83" s="751"/>
      <c r="AV83" s="751"/>
      <c r="AW83" s="751"/>
      <c r="AX83" s="751"/>
      <c r="AY83" s="751"/>
      <c r="AZ83" s="751"/>
      <c r="BA83" s="751"/>
      <c r="BB83" s="751"/>
      <c r="BC83" s="751"/>
      <c r="BD83" s="751"/>
      <c r="BE83" s="751"/>
      <c r="BF83" s="751"/>
      <c r="BG83" s="751"/>
      <c r="BH83" s="751"/>
      <c r="BI83" s="751"/>
      <c r="BJ83" s="751"/>
      <c r="BK83" s="751"/>
      <c r="BL83" s="751"/>
      <c r="BM83" s="751"/>
      <c r="BN83" s="751"/>
      <c r="BO83" s="751"/>
      <c r="BP83" s="751"/>
      <c r="BQ83" s="751"/>
      <c r="BR83" s="751"/>
      <c r="BS83" s="751"/>
      <c r="BT83" s="751"/>
      <c r="BU83" s="751"/>
      <c r="BV83" s="751"/>
      <c r="BW83" s="751"/>
      <c r="BX83" s="751"/>
      <c r="BY83" s="751"/>
      <c r="BZ83" s="751"/>
      <c r="CA83" s="751"/>
      <c r="CB83" s="751"/>
      <c r="CC83" s="751"/>
      <c r="CD83" s="751"/>
      <c r="CE83" s="751"/>
      <c r="CF83" s="751"/>
      <c r="CG83" s="751"/>
      <c r="CH83" s="751"/>
      <c r="CI83" s="751"/>
      <c r="CJ83" s="751"/>
      <c r="CK83" s="751"/>
      <c r="CL83" s="751"/>
      <c r="CM83" s="751"/>
      <c r="CN83" s="751"/>
      <c r="CO83" s="751"/>
      <c r="CP83" s="751"/>
      <c r="CQ83" s="751"/>
      <c r="CR83" s="751"/>
      <c r="CS83" s="751"/>
      <c r="CT83" s="751"/>
      <c r="CU83" s="751"/>
      <c r="CV83" s="751"/>
      <c r="CW83" s="751"/>
      <c r="CX83" s="751"/>
      <c r="CY83" s="751"/>
      <c r="CZ83" s="751"/>
      <c r="DA83" s="751"/>
      <c r="DB83" s="751"/>
      <c r="DC83" s="751"/>
      <c r="DD83" s="751"/>
      <c r="DE83" s="751"/>
      <c r="DF83" s="751"/>
      <c r="DG83" s="751"/>
      <c r="DH83" s="751"/>
      <c r="DI83" s="751"/>
      <c r="DJ83" s="751"/>
      <c r="DK83" s="751"/>
      <c r="DL83" s="751"/>
      <c r="DM83" s="751"/>
      <c r="DN83" s="751"/>
      <c r="DO83" s="751"/>
      <c r="DP83" s="751"/>
      <c r="DQ83" s="751"/>
      <c r="DR83" s="751"/>
      <c r="DS83" s="751"/>
      <c r="DT83" s="751"/>
      <c r="DU83" s="751"/>
      <c r="DV83" s="751"/>
      <c r="DW83" s="751"/>
      <c r="DX83" s="751"/>
      <c r="DY83" s="751"/>
      <c r="DZ83" s="751"/>
      <c r="EA83" s="751"/>
      <c r="EB83" s="751"/>
      <c r="EC83" s="751"/>
      <c r="ED83" s="751"/>
      <c r="EE83" s="751"/>
      <c r="EF83" s="751"/>
      <c r="EG83" s="747"/>
      <c r="EH83" s="747"/>
      <c r="EI83" s="747"/>
      <c r="EJ83" s="747"/>
      <c r="EK83" s="748"/>
    </row>
    <row r="84" spans="1:141" s="3" customFormat="1" ht="13.5" customHeight="1" x14ac:dyDescent="0.2">
      <c r="A84" s="772" t="s">
        <v>701</v>
      </c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49" t="s">
        <v>173</v>
      </c>
      <c r="S84" s="750"/>
      <c r="T84" s="750"/>
      <c r="U84" s="750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751"/>
      <c r="AH84" s="751"/>
      <c r="AI84" s="751"/>
      <c r="AJ84" s="751"/>
      <c r="AK84" s="751"/>
      <c r="AL84" s="751"/>
      <c r="AM84" s="751"/>
      <c r="AN84" s="751"/>
      <c r="AO84" s="751"/>
      <c r="AP84" s="751"/>
      <c r="AQ84" s="751"/>
      <c r="AR84" s="751"/>
      <c r="AS84" s="751"/>
      <c r="AT84" s="751"/>
      <c r="AU84" s="751"/>
      <c r="AV84" s="751"/>
      <c r="AW84" s="751"/>
      <c r="AX84" s="751"/>
      <c r="AY84" s="751"/>
      <c r="AZ84" s="751"/>
      <c r="BA84" s="751"/>
      <c r="BB84" s="751"/>
      <c r="BC84" s="751"/>
      <c r="BD84" s="751"/>
      <c r="BE84" s="751"/>
      <c r="BF84" s="751"/>
      <c r="BG84" s="751"/>
      <c r="BH84" s="751"/>
      <c r="BI84" s="751"/>
      <c r="BJ84" s="751"/>
      <c r="BK84" s="751"/>
      <c r="BL84" s="751"/>
      <c r="BM84" s="751"/>
      <c r="BN84" s="751"/>
      <c r="BO84" s="751"/>
      <c r="BP84" s="751"/>
      <c r="BQ84" s="751"/>
      <c r="BR84" s="751"/>
      <c r="BS84" s="751"/>
      <c r="BT84" s="751"/>
      <c r="BU84" s="751"/>
      <c r="BV84" s="751"/>
      <c r="BW84" s="751"/>
      <c r="BX84" s="751"/>
      <c r="BY84" s="751"/>
      <c r="BZ84" s="751"/>
      <c r="CA84" s="751"/>
      <c r="CB84" s="751"/>
      <c r="CC84" s="751"/>
      <c r="CD84" s="751"/>
      <c r="CE84" s="751"/>
      <c r="CF84" s="751"/>
      <c r="CG84" s="751"/>
      <c r="CH84" s="751"/>
      <c r="CI84" s="751"/>
      <c r="CJ84" s="751"/>
      <c r="CK84" s="751"/>
      <c r="CL84" s="751"/>
      <c r="CM84" s="751"/>
      <c r="CN84" s="751"/>
      <c r="CO84" s="751"/>
      <c r="CP84" s="751"/>
      <c r="CQ84" s="751"/>
      <c r="CR84" s="751"/>
      <c r="CS84" s="751"/>
      <c r="CT84" s="751"/>
      <c r="CU84" s="751"/>
      <c r="CV84" s="751"/>
      <c r="CW84" s="751"/>
      <c r="CX84" s="751"/>
      <c r="CY84" s="751"/>
      <c r="CZ84" s="751"/>
      <c r="DA84" s="751"/>
      <c r="DB84" s="751"/>
      <c r="DC84" s="751"/>
      <c r="DD84" s="751"/>
      <c r="DE84" s="751"/>
      <c r="DF84" s="751"/>
      <c r="DG84" s="751"/>
      <c r="DH84" s="751"/>
      <c r="DI84" s="751"/>
      <c r="DJ84" s="751"/>
      <c r="DK84" s="751"/>
      <c r="DL84" s="751"/>
      <c r="DM84" s="751"/>
      <c r="DN84" s="751"/>
      <c r="DO84" s="751"/>
      <c r="DP84" s="751"/>
      <c r="DQ84" s="751"/>
      <c r="DR84" s="751"/>
      <c r="DS84" s="751"/>
      <c r="DT84" s="751"/>
      <c r="DU84" s="751"/>
      <c r="DV84" s="751"/>
      <c r="DW84" s="751"/>
      <c r="DX84" s="751"/>
      <c r="DY84" s="751"/>
      <c r="DZ84" s="751"/>
      <c r="EA84" s="751"/>
      <c r="EB84" s="751"/>
      <c r="EC84" s="751"/>
      <c r="ED84" s="751"/>
      <c r="EE84" s="751"/>
      <c r="EF84" s="751"/>
      <c r="EG84" s="747"/>
      <c r="EH84" s="747"/>
      <c r="EI84" s="747"/>
      <c r="EJ84" s="747"/>
      <c r="EK84" s="748"/>
    </row>
    <row r="85" spans="1:141" s="3" customFormat="1" ht="11.25" x14ac:dyDescent="0.2">
      <c r="A85" s="771" t="s">
        <v>804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49" t="s">
        <v>172</v>
      </c>
      <c r="S85" s="750"/>
      <c r="T85" s="750"/>
      <c r="U85" s="750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7"/>
      <c r="AI85" s="747"/>
      <c r="AJ85" s="747"/>
      <c r="AK85" s="747"/>
      <c r="AL85" s="747"/>
      <c r="AM85" s="747"/>
      <c r="AN85" s="747"/>
      <c r="AO85" s="747"/>
      <c r="AP85" s="747"/>
      <c r="AQ85" s="747"/>
      <c r="AR85" s="747"/>
      <c r="AS85" s="747"/>
      <c r="AT85" s="747"/>
      <c r="AU85" s="747"/>
      <c r="AV85" s="747"/>
      <c r="AW85" s="747"/>
      <c r="AX85" s="747"/>
      <c r="AY85" s="747"/>
      <c r="AZ85" s="747"/>
      <c r="BA85" s="747"/>
      <c r="BB85" s="747"/>
      <c r="BC85" s="747"/>
      <c r="BD85" s="747"/>
      <c r="BE85" s="747"/>
      <c r="BF85" s="747"/>
      <c r="BG85" s="747"/>
      <c r="BH85" s="747"/>
      <c r="BI85" s="747"/>
      <c r="BJ85" s="747"/>
      <c r="BK85" s="747"/>
      <c r="BL85" s="747"/>
      <c r="BM85" s="747"/>
      <c r="BN85" s="747"/>
      <c r="BO85" s="747"/>
      <c r="BP85" s="747"/>
      <c r="BQ85" s="747"/>
      <c r="BR85" s="747"/>
      <c r="BS85" s="747"/>
      <c r="BT85" s="747"/>
      <c r="BU85" s="747"/>
      <c r="BV85" s="747"/>
      <c r="BW85" s="747"/>
      <c r="BX85" s="747"/>
      <c r="BY85" s="747"/>
      <c r="BZ85" s="747"/>
      <c r="CA85" s="747"/>
      <c r="CB85" s="747"/>
      <c r="CC85" s="747"/>
      <c r="CD85" s="747"/>
      <c r="CE85" s="747"/>
      <c r="CF85" s="747"/>
      <c r="CG85" s="747"/>
      <c r="CH85" s="747"/>
      <c r="CI85" s="747"/>
      <c r="CJ85" s="747"/>
      <c r="CK85" s="747"/>
      <c r="CL85" s="747"/>
      <c r="CM85" s="747"/>
      <c r="CN85" s="747"/>
      <c r="CO85" s="747"/>
      <c r="CP85" s="747"/>
      <c r="CQ85" s="747"/>
      <c r="CR85" s="747"/>
      <c r="CS85" s="747"/>
      <c r="CT85" s="747"/>
      <c r="CU85" s="747"/>
      <c r="CV85" s="747"/>
      <c r="CW85" s="747"/>
      <c r="CX85" s="747"/>
      <c r="CY85" s="747"/>
      <c r="CZ85" s="747"/>
      <c r="DA85" s="747"/>
      <c r="DB85" s="747"/>
      <c r="DC85" s="747"/>
      <c r="DD85" s="747"/>
      <c r="DE85" s="747"/>
      <c r="DF85" s="747"/>
      <c r="DG85" s="747"/>
      <c r="DH85" s="747"/>
      <c r="DI85" s="747"/>
      <c r="DJ85" s="747"/>
      <c r="DK85" s="747"/>
      <c r="DL85" s="747"/>
      <c r="DM85" s="747"/>
      <c r="DN85" s="747"/>
      <c r="DO85" s="747"/>
      <c r="DP85" s="747"/>
      <c r="DQ85" s="747"/>
      <c r="DR85" s="747"/>
      <c r="DS85" s="747"/>
      <c r="DT85" s="747"/>
      <c r="DU85" s="747"/>
      <c r="DV85" s="747"/>
      <c r="DW85" s="747"/>
      <c r="DX85" s="747"/>
      <c r="DY85" s="747"/>
      <c r="DZ85" s="747"/>
      <c r="EA85" s="747"/>
      <c r="EB85" s="747"/>
      <c r="EC85" s="747"/>
      <c r="ED85" s="747"/>
      <c r="EE85" s="747"/>
      <c r="EF85" s="747"/>
      <c r="EG85" s="747"/>
      <c r="EH85" s="747"/>
      <c r="EI85" s="747"/>
      <c r="EJ85" s="747"/>
      <c r="EK85" s="748"/>
    </row>
    <row r="86" spans="1:141" s="3" customFormat="1" ht="11.25" x14ac:dyDescent="0.2">
      <c r="A86" s="754" t="s">
        <v>805</v>
      </c>
      <c r="B86" s="754"/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4"/>
      <c r="O86" s="754"/>
      <c r="P86" s="754"/>
      <c r="Q86" s="754"/>
      <c r="R86" s="749"/>
      <c r="S86" s="750"/>
      <c r="T86" s="750"/>
      <c r="U86" s="750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747"/>
      <c r="AK86" s="747"/>
      <c r="AL86" s="747"/>
      <c r="AM86" s="747"/>
      <c r="AN86" s="747"/>
      <c r="AO86" s="747"/>
      <c r="AP86" s="747"/>
      <c r="AQ86" s="747"/>
      <c r="AR86" s="747"/>
      <c r="AS86" s="747"/>
      <c r="AT86" s="747"/>
      <c r="AU86" s="747"/>
      <c r="AV86" s="747"/>
      <c r="AW86" s="747"/>
      <c r="AX86" s="747"/>
      <c r="AY86" s="747"/>
      <c r="AZ86" s="747"/>
      <c r="BA86" s="747"/>
      <c r="BB86" s="747"/>
      <c r="BC86" s="747"/>
      <c r="BD86" s="747"/>
      <c r="BE86" s="747"/>
      <c r="BF86" s="747"/>
      <c r="BG86" s="747"/>
      <c r="BH86" s="747"/>
      <c r="BI86" s="747"/>
      <c r="BJ86" s="747"/>
      <c r="BK86" s="747"/>
      <c r="BL86" s="747"/>
      <c r="BM86" s="747"/>
      <c r="BN86" s="747"/>
      <c r="BO86" s="747"/>
      <c r="BP86" s="747"/>
      <c r="BQ86" s="747"/>
      <c r="BR86" s="747"/>
      <c r="BS86" s="747"/>
      <c r="BT86" s="747"/>
      <c r="BU86" s="747"/>
      <c r="BV86" s="747"/>
      <c r="BW86" s="747"/>
      <c r="BX86" s="747"/>
      <c r="BY86" s="747"/>
      <c r="BZ86" s="747"/>
      <c r="CA86" s="747"/>
      <c r="CB86" s="747"/>
      <c r="CC86" s="747"/>
      <c r="CD86" s="747"/>
      <c r="CE86" s="747"/>
      <c r="CF86" s="747"/>
      <c r="CG86" s="747"/>
      <c r="CH86" s="747"/>
      <c r="CI86" s="747"/>
      <c r="CJ86" s="747"/>
      <c r="CK86" s="747"/>
      <c r="CL86" s="747"/>
      <c r="CM86" s="747"/>
      <c r="CN86" s="747"/>
      <c r="CO86" s="747"/>
      <c r="CP86" s="747"/>
      <c r="CQ86" s="747"/>
      <c r="CR86" s="747"/>
      <c r="CS86" s="747"/>
      <c r="CT86" s="747"/>
      <c r="CU86" s="747"/>
      <c r="CV86" s="747"/>
      <c r="CW86" s="747"/>
      <c r="CX86" s="747"/>
      <c r="CY86" s="747"/>
      <c r="CZ86" s="747"/>
      <c r="DA86" s="747"/>
      <c r="DB86" s="747"/>
      <c r="DC86" s="747"/>
      <c r="DD86" s="747"/>
      <c r="DE86" s="747"/>
      <c r="DF86" s="747"/>
      <c r="DG86" s="747"/>
      <c r="DH86" s="747"/>
      <c r="DI86" s="747"/>
      <c r="DJ86" s="747"/>
      <c r="DK86" s="747"/>
      <c r="DL86" s="747"/>
      <c r="DM86" s="747"/>
      <c r="DN86" s="747"/>
      <c r="DO86" s="747"/>
      <c r="DP86" s="747"/>
      <c r="DQ86" s="747"/>
      <c r="DR86" s="747"/>
      <c r="DS86" s="747"/>
      <c r="DT86" s="747"/>
      <c r="DU86" s="747"/>
      <c r="DV86" s="747"/>
      <c r="DW86" s="747"/>
      <c r="DX86" s="747"/>
      <c r="DY86" s="747"/>
      <c r="DZ86" s="747"/>
      <c r="EA86" s="747"/>
      <c r="EB86" s="747"/>
      <c r="EC86" s="747"/>
      <c r="ED86" s="747"/>
      <c r="EE86" s="747"/>
      <c r="EF86" s="747"/>
      <c r="EG86" s="747"/>
      <c r="EH86" s="747"/>
      <c r="EI86" s="747"/>
      <c r="EJ86" s="747"/>
      <c r="EK86" s="748"/>
    </row>
    <row r="87" spans="1:141" s="3" customFormat="1" ht="13.5" customHeight="1" x14ac:dyDescent="0.2">
      <c r="A87" s="754" t="s">
        <v>703</v>
      </c>
      <c r="B87" s="754"/>
      <c r="C87" s="754"/>
      <c r="D87" s="754"/>
      <c r="E87" s="754"/>
      <c r="F87" s="754"/>
      <c r="G87" s="754"/>
      <c r="H87" s="754"/>
      <c r="I87" s="754"/>
      <c r="J87" s="754"/>
      <c r="K87" s="754"/>
      <c r="L87" s="754"/>
      <c r="M87" s="754"/>
      <c r="N87" s="754"/>
      <c r="O87" s="754"/>
      <c r="P87" s="754"/>
      <c r="Q87" s="754"/>
      <c r="R87" s="749" t="s">
        <v>171</v>
      </c>
      <c r="S87" s="750"/>
      <c r="T87" s="750"/>
      <c r="U87" s="750"/>
      <c r="V87" s="747"/>
      <c r="W87" s="747"/>
      <c r="X87" s="747"/>
      <c r="Y87" s="747"/>
      <c r="Z87" s="747"/>
      <c r="AA87" s="747"/>
      <c r="AB87" s="747"/>
      <c r="AC87" s="747"/>
      <c r="AD87" s="747"/>
      <c r="AE87" s="747"/>
      <c r="AF87" s="747"/>
      <c r="AG87" s="747"/>
      <c r="AH87" s="747"/>
      <c r="AI87" s="747"/>
      <c r="AJ87" s="747"/>
      <c r="AK87" s="747"/>
      <c r="AL87" s="747"/>
      <c r="AM87" s="747"/>
      <c r="AN87" s="747"/>
      <c r="AO87" s="747"/>
      <c r="AP87" s="747"/>
      <c r="AQ87" s="747"/>
      <c r="AR87" s="747"/>
      <c r="AS87" s="747"/>
      <c r="AT87" s="747"/>
      <c r="AU87" s="747"/>
      <c r="AV87" s="747"/>
      <c r="AW87" s="747"/>
      <c r="AX87" s="747"/>
      <c r="AY87" s="747"/>
      <c r="AZ87" s="747"/>
      <c r="BA87" s="747"/>
      <c r="BB87" s="747"/>
      <c r="BC87" s="747"/>
      <c r="BD87" s="747"/>
      <c r="BE87" s="747"/>
      <c r="BF87" s="747"/>
      <c r="BG87" s="747"/>
      <c r="BH87" s="747"/>
      <c r="BI87" s="747"/>
      <c r="BJ87" s="747"/>
      <c r="BK87" s="747"/>
      <c r="BL87" s="747"/>
      <c r="BM87" s="747"/>
      <c r="BN87" s="747"/>
      <c r="BO87" s="747"/>
      <c r="BP87" s="747"/>
      <c r="BQ87" s="747"/>
      <c r="BR87" s="747"/>
      <c r="BS87" s="747"/>
      <c r="BT87" s="747"/>
      <c r="BU87" s="747"/>
      <c r="BV87" s="747"/>
      <c r="BW87" s="747"/>
      <c r="BX87" s="747"/>
      <c r="BY87" s="747"/>
      <c r="BZ87" s="747"/>
      <c r="CA87" s="747"/>
      <c r="CB87" s="747"/>
      <c r="CC87" s="747"/>
      <c r="CD87" s="747"/>
      <c r="CE87" s="747"/>
      <c r="CF87" s="747"/>
      <c r="CG87" s="747"/>
      <c r="CH87" s="747"/>
      <c r="CI87" s="747"/>
      <c r="CJ87" s="747"/>
      <c r="CK87" s="747"/>
      <c r="CL87" s="747"/>
      <c r="CM87" s="747"/>
      <c r="CN87" s="747"/>
      <c r="CO87" s="747"/>
      <c r="CP87" s="747"/>
      <c r="CQ87" s="747"/>
      <c r="CR87" s="747"/>
      <c r="CS87" s="747"/>
      <c r="CT87" s="747"/>
      <c r="CU87" s="747"/>
      <c r="CV87" s="747"/>
      <c r="CW87" s="747"/>
      <c r="CX87" s="747"/>
      <c r="CY87" s="747"/>
      <c r="CZ87" s="747"/>
      <c r="DA87" s="747"/>
      <c r="DB87" s="747"/>
      <c r="DC87" s="747"/>
      <c r="DD87" s="747"/>
      <c r="DE87" s="747"/>
      <c r="DF87" s="747"/>
      <c r="DG87" s="747"/>
      <c r="DH87" s="747"/>
      <c r="DI87" s="747"/>
      <c r="DJ87" s="747"/>
      <c r="DK87" s="747"/>
      <c r="DL87" s="747"/>
      <c r="DM87" s="747"/>
      <c r="DN87" s="747"/>
      <c r="DO87" s="747"/>
      <c r="DP87" s="747"/>
      <c r="DQ87" s="747"/>
      <c r="DR87" s="747"/>
      <c r="DS87" s="747"/>
      <c r="DT87" s="747"/>
      <c r="DU87" s="747"/>
      <c r="DV87" s="747"/>
      <c r="DW87" s="747"/>
      <c r="DX87" s="747"/>
      <c r="DY87" s="747"/>
      <c r="DZ87" s="747"/>
      <c r="EA87" s="747"/>
      <c r="EB87" s="747"/>
      <c r="EC87" s="747"/>
      <c r="ED87" s="747"/>
      <c r="EE87" s="747"/>
      <c r="EF87" s="747"/>
      <c r="EG87" s="747"/>
      <c r="EH87" s="747"/>
      <c r="EI87" s="747"/>
      <c r="EJ87" s="747"/>
      <c r="EK87" s="748"/>
    </row>
    <row r="88" spans="1:141" s="3" customFormat="1" ht="13.5" customHeight="1" x14ac:dyDescent="0.2">
      <c r="A88" s="754" t="s">
        <v>704</v>
      </c>
      <c r="B88" s="754"/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49" t="s">
        <v>170</v>
      </c>
      <c r="S88" s="750"/>
      <c r="T88" s="750"/>
      <c r="U88" s="750"/>
      <c r="V88" s="747"/>
      <c r="W88" s="747"/>
      <c r="X88" s="747"/>
      <c r="Y88" s="747"/>
      <c r="Z88" s="747"/>
      <c r="AA88" s="747"/>
      <c r="AB88" s="747"/>
      <c r="AC88" s="747"/>
      <c r="AD88" s="747"/>
      <c r="AE88" s="747"/>
      <c r="AF88" s="747"/>
      <c r="AG88" s="747"/>
      <c r="AH88" s="747"/>
      <c r="AI88" s="747"/>
      <c r="AJ88" s="747"/>
      <c r="AK88" s="747"/>
      <c r="AL88" s="747"/>
      <c r="AM88" s="747"/>
      <c r="AN88" s="747"/>
      <c r="AO88" s="747"/>
      <c r="AP88" s="747"/>
      <c r="AQ88" s="747"/>
      <c r="AR88" s="747"/>
      <c r="AS88" s="747"/>
      <c r="AT88" s="747"/>
      <c r="AU88" s="747"/>
      <c r="AV88" s="747"/>
      <c r="AW88" s="747"/>
      <c r="AX88" s="747"/>
      <c r="AY88" s="747"/>
      <c r="AZ88" s="747"/>
      <c r="BA88" s="747"/>
      <c r="BB88" s="747"/>
      <c r="BC88" s="747"/>
      <c r="BD88" s="747"/>
      <c r="BE88" s="747"/>
      <c r="BF88" s="747"/>
      <c r="BG88" s="747"/>
      <c r="BH88" s="747"/>
      <c r="BI88" s="747"/>
      <c r="BJ88" s="747"/>
      <c r="BK88" s="747"/>
      <c r="BL88" s="747"/>
      <c r="BM88" s="747"/>
      <c r="BN88" s="747"/>
      <c r="BO88" s="747"/>
      <c r="BP88" s="747"/>
      <c r="BQ88" s="747"/>
      <c r="BR88" s="747"/>
      <c r="BS88" s="747"/>
      <c r="BT88" s="747"/>
      <c r="BU88" s="747"/>
      <c r="BV88" s="747"/>
      <c r="BW88" s="747"/>
      <c r="BX88" s="747"/>
      <c r="BY88" s="747"/>
      <c r="BZ88" s="747"/>
      <c r="CA88" s="747"/>
      <c r="CB88" s="747"/>
      <c r="CC88" s="747"/>
      <c r="CD88" s="747"/>
      <c r="CE88" s="747"/>
      <c r="CF88" s="747"/>
      <c r="CG88" s="747"/>
      <c r="CH88" s="747"/>
      <c r="CI88" s="747"/>
      <c r="CJ88" s="747"/>
      <c r="CK88" s="747"/>
      <c r="CL88" s="747"/>
      <c r="CM88" s="747"/>
      <c r="CN88" s="747"/>
      <c r="CO88" s="747"/>
      <c r="CP88" s="747"/>
      <c r="CQ88" s="747"/>
      <c r="CR88" s="747"/>
      <c r="CS88" s="747"/>
      <c r="CT88" s="747"/>
      <c r="CU88" s="747"/>
      <c r="CV88" s="747"/>
      <c r="CW88" s="747"/>
      <c r="CX88" s="747"/>
      <c r="CY88" s="747"/>
      <c r="CZ88" s="747"/>
      <c r="DA88" s="747"/>
      <c r="DB88" s="747"/>
      <c r="DC88" s="747"/>
      <c r="DD88" s="747"/>
      <c r="DE88" s="747"/>
      <c r="DF88" s="747"/>
      <c r="DG88" s="747"/>
      <c r="DH88" s="747"/>
      <c r="DI88" s="747"/>
      <c r="DJ88" s="747"/>
      <c r="DK88" s="747"/>
      <c r="DL88" s="747"/>
      <c r="DM88" s="747"/>
      <c r="DN88" s="747"/>
      <c r="DO88" s="747"/>
      <c r="DP88" s="747"/>
      <c r="DQ88" s="747"/>
      <c r="DR88" s="747"/>
      <c r="DS88" s="747"/>
      <c r="DT88" s="747"/>
      <c r="DU88" s="747"/>
      <c r="DV88" s="747"/>
      <c r="DW88" s="747"/>
      <c r="DX88" s="747"/>
      <c r="DY88" s="747"/>
      <c r="DZ88" s="747"/>
      <c r="EA88" s="747"/>
      <c r="EB88" s="747"/>
      <c r="EC88" s="747"/>
      <c r="ED88" s="747"/>
      <c r="EE88" s="747"/>
      <c r="EF88" s="747"/>
      <c r="EG88" s="747"/>
      <c r="EH88" s="747"/>
      <c r="EI88" s="747"/>
      <c r="EJ88" s="747"/>
      <c r="EK88" s="748"/>
    </row>
    <row r="89" spans="1:141" s="3" customFormat="1" ht="13.5" customHeight="1" x14ac:dyDescent="0.2">
      <c r="A89" s="754" t="s">
        <v>705</v>
      </c>
      <c r="B89" s="754"/>
      <c r="C89" s="754"/>
      <c r="D89" s="754"/>
      <c r="E89" s="754"/>
      <c r="F89" s="754"/>
      <c r="G89" s="754"/>
      <c r="H89" s="754"/>
      <c r="I89" s="754"/>
      <c r="J89" s="754"/>
      <c r="K89" s="754"/>
      <c r="L89" s="754"/>
      <c r="M89" s="754"/>
      <c r="N89" s="754"/>
      <c r="O89" s="754"/>
      <c r="P89" s="754"/>
      <c r="Q89" s="754"/>
      <c r="R89" s="749" t="s">
        <v>824</v>
      </c>
      <c r="S89" s="750"/>
      <c r="T89" s="750"/>
      <c r="U89" s="750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  <c r="AL89" s="747"/>
      <c r="AM89" s="747"/>
      <c r="AN89" s="747"/>
      <c r="AO89" s="747"/>
      <c r="AP89" s="747"/>
      <c r="AQ89" s="747"/>
      <c r="AR89" s="747"/>
      <c r="AS89" s="747"/>
      <c r="AT89" s="747"/>
      <c r="AU89" s="747"/>
      <c r="AV89" s="747"/>
      <c r="AW89" s="747"/>
      <c r="AX89" s="747"/>
      <c r="AY89" s="747"/>
      <c r="AZ89" s="747"/>
      <c r="BA89" s="747"/>
      <c r="BB89" s="747"/>
      <c r="BC89" s="747"/>
      <c r="BD89" s="747"/>
      <c r="BE89" s="747"/>
      <c r="BF89" s="747"/>
      <c r="BG89" s="747"/>
      <c r="BH89" s="747"/>
      <c r="BI89" s="747"/>
      <c r="BJ89" s="747"/>
      <c r="BK89" s="747"/>
      <c r="BL89" s="747"/>
      <c r="BM89" s="747"/>
      <c r="BN89" s="747"/>
      <c r="BO89" s="747"/>
      <c r="BP89" s="747"/>
      <c r="BQ89" s="747"/>
      <c r="BR89" s="747"/>
      <c r="BS89" s="747"/>
      <c r="BT89" s="747"/>
      <c r="BU89" s="747"/>
      <c r="BV89" s="747"/>
      <c r="BW89" s="747"/>
      <c r="BX89" s="747"/>
      <c r="BY89" s="747"/>
      <c r="BZ89" s="747"/>
      <c r="CA89" s="747"/>
      <c r="CB89" s="747"/>
      <c r="CC89" s="747"/>
      <c r="CD89" s="747"/>
      <c r="CE89" s="747"/>
      <c r="CF89" s="747"/>
      <c r="CG89" s="747"/>
      <c r="CH89" s="747"/>
      <c r="CI89" s="747"/>
      <c r="CJ89" s="747"/>
      <c r="CK89" s="747"/>
      <c r="CL89" s="747"/>
      <c r="CM89" s="747"/>
      <c r="CN89" s="747"/>
      <c r="CO89" s="747"/>
      <c r="CP89" s="747"/>
      <c r="CQ89" s="747"/>
      <c r="CR89" s="747"/>
      <c r="CS89" s="747"/>
      <c r="CT89" s="747"/>
      <c r="CU89" s="747"/>
      <c r="CV89" s="747"/>
      <c r="CW89" s="747"/>
      <c r="CX89" s="747"/>
      <c r="CY89" s="747"/>
      <c r="CZ89" s="747"/>
      <c r="DA89" s="747"/>
      <c r="DB89" s="747"/>
      <c r="DC89" s="747"/>
      <c r="DD89" s="747"/>
      <c r="DE89" s="747"/>
      <c r="DF89" s="747"/>
      <c r="DG89" s="747"/>
      <c r="DH89" s="747"/>
      <c r="DI89" s="747"/>
      <c r="DJ89" s="747"/>
      <c r="DK89" s="747"/>
      <c r="DL89" s="747"/>
      <c r="DM89" s="747"/>
      <c r="DN89" s="747"/>
      <c r="DO89" s="747"/>
      <c r="DP89" s="747"/>
      <c r="DQ89" s="747"/>
      <c r="DR89" s="747"/>
      <c r="DS89" s="747"/>
      <c r="DT89" s="747"/>
      <c r="DU89" s="747"/>
      <c r="DV89" s="747"/>
      <c r="DW89" s="747"/>
      <c r="DX89" s="747"/>
      <c r="DY89" s="747"/>
      <c r="DZ89" s="747"/>
      <c r="EA89" s="747"/>
      <c r="EB89" s="747"/>
      <c r="EC89" s="747"/>
      <c r="ED89" s="747"/>
      <c r="EE89" s="747"/>
      <c r="EF89" s="747"/>
      <c r="EG89" s="747"/>
      <c r="EH89" s="747"/>
      <c r="EI89" s="747"/>
      <c r="EJ89" s="747"/>
      <c r="EK89" s="748"/>
    </row>
    <row r="90" spans="1:141" s="3" customFormat="1" ht="13.5" customHeight="1" x14ac:dyDescent="0.2">
      <c r="A90" s="754" t="s">
        <v>706</v>
      </c>
      <c r="B90" s="754"/>
      <c r="C90" s="754"/>
      <c r="D90" s="754"/>
      <c r="E90" s="754"/>
      <c r="F90" s="754"/>
      <c r="G90" s="754"/>
      <c r="H90" s="754"/>
      <c r="I90" s="754"/>
      <c r="J90" s="754"/>
      <c r="K90" s="754"/>
      <c r="L90" s="754"/>
      <c r="M90" s="754"/>
      <c r="N90" s="754"/>
      <c r="O90" s="754"/>
      <c r="P90" s="754"/>
      <c r="Q90" s="754"/>
      <c r="R90" s="749" t="s">
        <v>825</v>
      </c>
      <c r="S90" s="750"/>
      <c r="T90" s="750"/>
      <c r="U90" s="750"/>
      <c r="V90" s="747"/>
      <c r="W90" s="747"/>
      <c r="X90" s="747"/>
      <c r="Y90" s="747"/>
      <c r="Z90" s="747"/>
      <c r="AA90" s="747"/>
      <c r="AB90" s="747"/>
      <c r="AC90" s="747"/>
      <c r="AD90" s="747"/>
      <c r="AE90" s="747"/>
      <c r="AF90" s="747"/>
      <c r="AG90" s="747"/>
      <c r="AH90" s="747"/>
      <c r="AI90" s="747"/>
      <c r="AJ90" s="747"/>
      <c r="AK90" s="747"/>
      <c r="AL90" s="747"/>
      <c r="AM90" s="747"/>
      <c r="AN90" s="747"/>
      <c r="AO90" s="747"/>
      <c r="AP90" s="747"/>
      <c r="AQ90" s="747"/>
      <c r="AR90" s="747"/>
      <c r="AS90" s="747"/>
      <c r="AT90" s="747"/>
      <c r="AU90" s="747"/>
      <c r="AV90" s="747"/>
      <c r="AW90" s="747"/>
      <c r="AX90" s="747"/>
      <c r="AY90" s="747"/>
      <c r="AZ90" s="747"/>
      <c r="BA90" s="747"/>
      <c r="BB90" s="747"/>
      <c r="BC90" s="747"/>
      <c r="BD90" s="747"/>
      <c r="BE90" s="747"/>
      <c r="BF90" s="747"/>
      <c r="BG90" s="747"/>
      <c r="BH90" s="747"/>
      <c r="BI90" s="747"/>
      <c r="BJ90" s="747"/>
      <c r="BK90" s="747"/>
      <c r="BL90" s="747"/>
      <c r="BM90" s="747"/>
      <c r="BN90" s="747"/>
      <c r="BO90" s="747"/>
      <c r="BP90" s="747"/>
      <c r="BQ90" s="747"/>
      <c r="BR90" s="747"/>
      <c r="BS90" s="747"/>
      <c r="BT90" s="747"/>
      <c r="BU90" s="747"/>
      <c r="BV90" s="747"/>
      <c r="BW90" s="747"/>
      <c r="BX90" s="747"/>
      <c r="BY90" s="747"/>
      <c r="BZ90" s="747"/>
      <c r="CA90" s="747"/>
      <c r="CB90" s="747"/>
      <c r="CC90" s="747"/>
      <c r="CD90" s="747"/>
      <c r="CE90" s="747"/>
      <c r="CF90" s="747"/>
      <c r="CG90" s="747"/>
      <c r="CH90" s="747"/>
      <c r="CI90" s="747"/>
      <c r="CJ90" s="747"/>
      <c r="CK90" s="747"/>
      <c r="CL90" s="747"/>
      <c r="CM90" s="747"/>
      <c r="CN90" s="747"/>
      <c r="CO90" s="747"/>
      <c r="CP90" s="747"/>
      <c r="CQ90" s="747"/>
      <c r="CR90" s="747"/>
      <c r="CS90" s="747"/>
      <c r="CT90" s="747"/>
      <c r="CU90" s="747"/>
      <c r="CV90" s="747"/>
      <c r="CW90" s="747"/>
      <c r="CX90" s="747"/>
      <c r="CY90" s="747"/>
      <c r="CZ90" s="747"/>
      <c r="DA90" s="747"/>
      <c r="DB90" s="747"/>
      <c r="DC90" s="747"/>
      <c r="DD90" s="747"/>
      <c r="DE90" s="747"/>
      <c r="DF90" s="747"/>
      <c r="DG90" s="747"/>
      <c r="DH90" s="747"/>
      <c r="DI90" s="747"/>
      <c r="DJ90" s="747"/>
      <c r="DK90" s="747"/>
      <c r="DL90" s="747"/>
      <c r="DM90" s="747"/>
      <c r="DN90" s="747"/>
      <c r="DO90" s="747"/>
      <c r="DP90" s="747"/>
      <c r="DQ90" s="747"/>
      <c r="DR90" s="747"/>
      <c r="DS90" s="747"/>
      <c r="DT90" s="747"/>
      <c r="DU90" s="747"/>
      <c r="DV90" s="747"/>
      <c r="DW90" s="747"/>
      <c r="DX90" s="747"/>
      <c r="DY90" s="747"/>
      <c r="DZ90" s="747"/>
      <c r="EA90" s="747"/>
      <c r="EB90" s="747"/>
      <c r="EC90" s="747"/>
      <c r="ED90" s="747"/>
      <c r="EE90" s="747"/>
      <c r="EF90" s="747"/>
      <c r="EG90" s="747"/>
      <c r="EH90" s="747"/>
      <c r="EI90" s="747"/>
      <c r="EJ90" s="747"/>
      <c r="EK90" s="748"/>
    </row>
    <row r="91" spans="1:141" s="3" customFormat="1" ht="13.5" customHeight="1" x14ac:dyDescent="0.2">
      <c r="A91" s="754" t="s">
        <v>707</v>
      </c>
      <c r="B91" s="754"/>
      <c r="C91" s="754"/>
      <c r="D91" s="754"/>
      <c r="E91" s="754"/>
      <c r="F91" s="754"/>
      <c r="G91" s="754"/>
      <c r="H91" s="754"/>
      <c r="I91" s="754"/>
      <c r="J91" s="754"/>
      <c r="K91" s="754"/>
      <c r="L91" s="754"/>
      <c r="M91" s="754"/>
      <c r="N91" s="754"/>
      <c r="O91" s="754"/>
      <c r="P91" s="754"/>
      <c r="Q91" s="754"/>
      <c r="R91" s="749" t="s">
        <v>826</v>
      </c>
      <c r="S91" s="750"/>
      <c r="T91" s="750"/>
      <c r="U91" s="750"/>
      <c r="V91" s="747"/>
      <c r="W91" s="747"/>
      <c r="X91" s="747"/>
      <c r="Y91" s="747"/>
      <c r="Z91" s="747"/>
      <c r="AA91" s="747"/>
      <c r="AB91" s="747"/>
      <c r="AC91" s="747"/>
      <c r="AD91" s="747"/>
      <c r="AE91" s="747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7"/>
      <c r="AR91" s="747"/>
      <c r="AS91" s="747"/>
      <c r="AT91" s="747"/>
      <c r="AU91" s="747"/>
      <c r="AV91" s="747"/>
      <c r="AW91" s="747"/>
      <c r="AX91" s="747"/>
      <c r="AY91" s="747"/>
      <c r="AZ91" s="747"/>
      <c r="BA91" s="747"/>
      <c r="BB91" s="747"/>
      <c r="BC91" s="747"/>
      <c r="BD91" s="747"/>
      <c r="BE91" s="747"/>
      <c r="BF91" s="747"/>
      <c r="BG91" s="747"/>
      <c r="BH91" s="747"/>
      <c r="BI91" s="747"/>
      <c r="BJ91" s="747"/>
      <c r="BK91" s="747"/>
      <c r="BL91" s="747"/>
      <c r="BM91" s="747"/>
      <c r="BN91" s="747"/>
      <c r="BO91" s="747"/>
      <c r="BP91" s="747"/>
      <c r="BQ91" s="747"/>
      <c r="BR91" s="747"/>
      <c r="BS91" s="747"/>
      <c r="BT91" s="747"/>
      <c r="BU91" s="747"/>
      <c r="BV91" s="747"/>
      <c r="BW91" s="747"/>
      <c r="BX91" s="747"/>
      <c r="BY91" s="747"/>
      <c r="BZ91" s="747"/>
      <c r="CA91" s="747"/>
      <c r="CB91" s="747"/>
      <c r="CC91" s="747"/>
      <c r="CD91" s="747"/>
      <c r="CE91" s="747"/>
      <c r="CF91" s="747"/>
      <c r="CG91" s="747"/>
      <c r="CH91" s="747"/>
      <c r="CI91" s="747"/>
      <c r="CJ91" s="747"/>
      <c r="CK91" s="747"/>
      <c r="CL91" s="747"/>
      <c r="CM91" s="747"/>
      <c r="CN91" s="747"/>
      <c r="CO91" s="747"/>
      <c r="CP91" s="747"/>
      <c r="CQ91" s="747"/>
      <c r="CR91" s="747"/>
      <c r="CS91" s="747"/>
      <c r="CT91" s="747"/>
      <c r="CU91" s="747"/>
      <c r="CV91" s="747"/>
      <c r="CW91" s="747"/>
      <c r="CX91" s="747"/>
      <c r="CY91" s="747"/>
      <c r="CZ91" s="747"/>
      <c r="DA91" s="747"/>
      <c r="DB91" s="747"/>
      <c r="DC91" s="747"/>
      <c r="DD91" s="747"/>
      <c r="DE91" s="747"/>
      <c r="DF91" s="747"/>
      <c r="DG91" s="747"/>
      <c r="DH91" s="747"/>
      <c r="DI91" s="747"/>
      <c r="DJ91" s="747"/>
      <c r="DK91" s="747"/>
      <c r="DL91" s="747"/>
      <c r="DM91" s="747"/>
      <c r="DN91" s="747"/>
      <c r="DO91" s="747"/>
      <c r="DP91" s="747"/>
      <c r="DQ91" s="747"/>
      <c r="DR91" s="747"/>
      <c r="DS91" s="747"/>
      <c r="DT91" s="747"/>
      <c r="DU91" s="747"/>
      <c r="DV91" s="747"/>
      <c r="DW91" s="747"/>
      <c r="DX91" s="747"/>
      <c r="DY91" s="747"/>
      <c r="DZ91" s="747"/>
      <c r="EA91" s="747"/>
      <c r="EB91" s="747"/>
      <c r="EC91" s="747"/>
      <c r="ED91" s="747"/>
      <c r="EE91" s="747"/>
      <c r="EF91" s="747"/>
      <c r="EG91" s="747"/>
      <c r="EH91" s="747"/>
      <c r="EI91" s="747"/>
      <c r="EJ91" s="747"/>
      <c r="EK91" s="748"/>
    </row>
    <row r="92" spans="1:141" s="3" customFormat="1" ht="11.25" x14ac:dyDescent="0.2">
      <c r="A92" s="755" t="s">
        <v>806</v>
      </c>
      <c r="B92" s="755"/>
      <c r="C92" s="755"/>
      <c r="D92" s="755"/>
      <c r="E92" s="755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49" t="s">
        <v>827</v>
      </c>
      <c r="S92" s="750"/>
      <c r="T92" s="750"/>
      <c r="U92" s="750"/>
      <c r="V92" s="747"/>
      <c r="W92" s="747"/>
      <c r="X92" s="747"/>
      <c r="Y92" s="747"/>
      <c r="Z92" s="747"/>
      <c r="AA92" s="747"/>
      <c r="AB92" s="747"/>
      <c r="AC92" s="747"/>
      <c r="AD92" s="747"/>
      <c r="AE92" s="747"/>
      <c r="AF92" s="747"/>
      <c r="AG92" s="747"/>
      <c r="AH92" s="747"/>
      <c r="AI92" s="747"/>
      <c r="AJ92" s="747"/>
      <c r="AK92" s="747"/>
      <c r="AL92" s="747"/>
      <c r="AM92" s="747"/>
      <c r="AN92" s="747"/>
      <c r="AO92" s="747"/>
      <c r="AP92" s="747"/>
      <c r="AQ92" s="747"/>
      <c r="AR92" s="747"/>
      <c r="AS92" s="747"/>
      <c r="AT92" s="747"/>
      <c r="AU92" s="747"/>
      <c r="AV92" s="747"/>
      <c r="AW92" s="747"/>
      <c r="AX92" s="747"/>
      <c r="AY92" s="747"/>
      <c r="AZ92" s="747"/>
      <c r="BA92" s="747"/>
      <c r="BB92" s="747"/>
      <c r="BC92" s="747"/>
      <c r="BD92" s="747"/>
      <c r="BE92" s="747"/>
      <c r="BF92" s="747"/>
      <c r="BG92" s="747"/>
      <c r="BH92" s="747"/>
      <c r="BI92" s="747"/>
      <c r="BJ92" s="747"/>
      <c r="BK92" s="747"/>
      <c r="BL92" s="747"/>
      <c r="BM92" s="747"/>
      <c r="BN92" s="747"/>
      <c r="BO92" s="747"/>
      <c r="BP92" s="747"/>
      <c r="BQ92" s="747"/>
      <c r="BR92" s="747"/>
      <c r="BS92" s="747"/>
      <c r="BT92" s="747"/>
      <c r="BU92" s="747"/>
      <c r="BV92" s="747"/>
      <c r="BW92" s="747"/>
      <c r="BX92" s="747"/>
      <c r="BY92" s="747"/>
      <c r="BZ92" s="747"/>
      <c r="CA92" s="747"/>
      <c r="CB92" s="747"/>
      <c r="CC92" s="747"/>
      <c r="CD92" s="747"/>
      <c r="CE92" s="747"/>
      <c r="CF92" s="747"/>
      <c r="CG92" s="747"/>
      <c r="CH92" s="747"/>
      <c r="CI92" s="747"/>
      <c r="CJ92" s="747"/>
      <c r="CK92" s="747"/>
      <c r="CL92" s="747"/>
      <c r="CM92" s="747"/>
      <c r="CN92" s="747"/>
      <c r="CO92" s="747"/>
      <c r="CP92" s="747"/>
      <c r="CQ92" s="747"/>
      <c r="CR92" s="747"/>
      <c r="CS92" s="747"/>
      <c r="CT92" s="747"/>
      <c r="CU92" s="747"/>
      <c r="CV92" s="747"/>
      <c r="CW92" s="747"/>
      <c r="CX92" s="747"/>
      <c r="CY92" s="747"/>
      <c r="CZ92" s="747"/>
      <c r="DA92" s="747"/>
      <c r="DB92" s="747"/>
      <c r="DC92" s="747"/>
      <c r="DD92" s="747"/>
      <c r="DE92" s="747"/>
      <c r="DF92" s="747"/>
      <c r="DG92" s="747"/>
      <c r="DH92" s="747"/>
      <c r="DI92" s="747"/>
      <c r="DJ92" s="747"/>
      <c r="DK92" s="747"/>
      <c r="DL92" s="747"/>
      <c r="DM92" s="747"/>
      <c r="DN92" s="747"/>
      <c r="DO92" s="747"/>
      <c r="DP92" s="747"/>
      <c r="DQ92" s="747"/>
      <c r="DR92" s="747"/>
      <c r="DS92" s="747"/>
      <c r="DT92" s="747"/>
      <c r="DU92" s="747"/>
      <c r="DV92" s="747"/>
      <c r="DW92" s="747"/>
      <c r="DX92" s="747"/>
      <c r="DY92" s="747"/>
      <c r="DZ92" s="747"/>
      <c r="EA92" s="747"/>
      <c r="EB92" s="747"/>
      <c r="EC92" s="747"/>
      <c r="ED92" s="747"/>
      <c r="EE92" s="747"/>
      <c r="EF92" s="747"/>
      <c r="EG92" s="747"/>
      <c r="EH92" s="747"/>
      <c r="EI92" s="747"/>
      <c r="EJ92" s="747"/>
      <c r="EK92" s="748"/>
    </row>
    <row r="93" spans="1:141" s="3" customFormat="1" ht="11.25" x14ac:dyDescent="0.2">
      <c r="A93" s="754" t="s">
        <v>807</v>
      </c>
      <c r="B93" s="754"/>
      <c r="C93" s="754"/>
      <c r="D93" s="754"/>
      <c r="E93" s="754"/>
      <c r="F93" s="754"/>
      <c r="G93" s="754"/>
      <c r="H93" s="754"/>
      <c r="I93" s="754"/>
      <c r="J93" s="754"/>
      <c r="K93" s="754"/>
      <c r="L93" s="754"/>
      <c r="M93" s="754"/>
      <c r="N93" s="754"/>
      <c r="O93" s="754"/>
      <c r="P93" s="754"/>
      <c r="Q93" s="754"/>
      <c r="R93" s="749"/>
      <c r="S93" s="750"/>
      <c r="T93" s="750"/>
      <c r="U93" s="750"/>
      <c r="V93" s="747"/>
      <c r="W93" s="747"/>
      <c r="X93" s="747"/>
      <c r="Y93" s="747"/>
      <c r="Z93" s="747"/>
      <c r="AA93" s="747"/>
      <c r="AB93" s="747"/>
      <c r="AC93" s="747"/>
      <c r="AD93" s="747"/>
      <c r="AE93" s="747"/>
      <c r="AF93" s="747"/>
      <c r="AG93" s="747"/>
      <c r="AH93" s="747"/>
      <c r="AI93" s="747"/>
      <c r="AJ93" s="747"/>
      <c r="AK93" s="747"/>
      <c r="AL93" s="747"/>
      <c r="AM93" s="747"/>
      <c r="AN93" s="747"/>
      <c r="AO93" s="747"/>
      <c r="AP93" s="747"/>
      <c r="AQ93" s="747"/>
      <c r="AR93" s="747"/>
      <c r="AS93" s="747"/>
      <c r="AT93" s="747"/>
      <c r="AU93" s="747"/>
      <c r="AV93" s="747"/>
      <c r="AW93" s="747"/>
      <c r="AX93" s="747"/>
      <c r="AY93" s="747"/>
      <c r="AZ93" s="747"/>
      <c r="BA93" s="747"/>
      <c r="BB93" s="747"/>
      <c r="BC93" s="747"/>
      <c r="BD93" s="747"/>
      <c r="BE93" s="747"/>
      <c r="BF93" s="747"/>
      <c r="BG93" s="747"/>
      <c r="BH93" s="747"/>
      <c r="BI93" s="747"/>
      <c r="BJ93" s="747"/>
      <c r="BK93" s="747"/>
      <c r="BL93" s="747"/>
      <c r="BM93" s="747"/>
      <c r="BN93" s="747"/>
      <c r="BO93" s="747"/>
      <c r="BP93" s="747"/>
      <c r="BQ93" s="747"/>
      <c r="BR93" s="747"/>
      <c r="BS93" s="747"/>
      <c r="BT93" s="747"/>
      <c r="BU93" s="747"/>
      <c r="BV93" s="747"/>
      <c r="BW93" s="747"/>
      <c r="BX93" s="747"/>
      <c r="BY93" s="747"/>
      <c r="BZ93" s="747"/>
      <c r="CA93" s="747"/>
      <c r="CB93" s="747"/>
      <c r="CC93" s="747"/>
      <c r="CD93" s="747"/>
      <c r="CE93" s="747"/>
      <c r="CF93" s="747"/>
      <c r="CG93" s="747"/>
      <c r="CH93" s="747"/>
      <c r="CI93" s="747"/>
      <c r="CJ93" s="747"/>
      <c r="CK93" s="747"/>
      <c r="CL93" s="747"/>
      <c r="CM93" s="747"/>
      <c r="CN93" s="747"/>
      <c r="CO93" s="747"/>
      <c r="CP93" s="747"/>
      <c r="CQ93" s="747"/>
      <c r="CR93" s="747"/>
      <c r="CS93" s="747"/>
      <c r="CT93" s="747"/>
      <c r="CU93" s="747"/>
      <c r="CV93" s="747"/>
      <c r="CW93" s="747"/>
      <c r="CX93" s="747"/>
      <c r="CY93" s="747"/>
      <c r="CZ93" s="747"/>
      <c r="DA93" s="747"/>
      <c r="DB93" s="747"/>
      <c r="DC93" s="747"/>
      <c r="DD93" s="747"/>
      <c r="DE93" s="747"/>
      <c r="DF93" s="747"/>
      <c r="DG93" s="747"/>
      <c r="DH93" s="747"/>
      <c r="DI93" s="747"/>
      <c r="DJ93" s="747"/>
      <c r="DK93" s="747"/>
      <c r="DL93" s="747"/>
      <c r="DM93" s="747"/>
      <c r="DN93" s="747"/>
      <c r="DO93" s="747"/>
      <c r="DP93" s="747"/>
      <c r="DQ93" s="747"/>
      <c r="DR93" s="747"/>
      <c r="DS93" s="747"/>
      <c r="DT93" s="747"/>
      <c r="DU93" s="747"/>
      <c r="DV93" s="747"/>
      <c r="DW93" s="747"/>
      <c r="DX93" s="747"/>
      <c r="DY93" s="747"/>
      <c r="DZ93" s="747"/>
      <c r="EA93" s="747"/>
      <c r="EB93" s="747"/>
      <c r="EC93" s="747"/>
      <c r="ED93" s="747"/>
      <c r="EE93" s="747"/>
      <c r="EF93" s="747"/>
      <c r="EG93" s="747"/>
      <c r="EH93" s="747"/>
      <c r="EI93" s="747"/>
      <c r="EJ93" s="747"/>
      <c r="EK93" s="748"/>
    </row>
    <row r="94" spans="1:141" s="3" customFormat="1" ht="11.25" x14ac:dyDescent="0.2">
      <c r="A94" s="771" t="s">
        <v>808</v>
      </c>
      <c r="B94" s="771"/>
      <c r="C94" s="771"/>
      <c r="D94" s="771"/>
      <c r="E94" s="771"/>
      <c r="F94" s="771"/>
      <c r="G94" s="771"/>
      <c r="H94" s="771"/>
      <c r="I94" s="771"/>
      <c r="J94" s="771"/>
      <c r="K94" s="771"/>
      <c r="L94" s="771"/>
      <c r="M94" s="771"/>
      <c r="N94" s="771"/>
      <c r="O94" s="771"/>
      <c r="P94" s="771"/>
      <c r="Q94" s="771"/>
      <c r="R94" s="749" t="s">
        <v>828</v>
      </c>
      <c r="S94" s="750"/>
      <c r="T94" s="750"/>
      <c r="U94" s="750"/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7"/>
      <c r="AN94" s="747"/>
      <c r="AO94" s="747"/>
      <c r="AP94" s="747"/>
      <c r="AQ94" s="747"/>
      <c r="AR94" s="747"/>
      <c r="AS94" s="747"/>
      <c r="AT94" s="747"/>
      <c r="AU94" s="747"/>
      <c r="AV94" s="747"/>
      <c r="AW94" s="747"/>
      <c r="AX94" s="747"/>
      <c r="AY94" s="747"/>
      <c r="AZ94" s="747"/>
      <c r="BA94" s="747"/>
      <c r="BB94" s="747"/>
      <c r="BC94" s="747"/>
      <c r="BD94" s="747"/>
      <c r="BE94" s="747"/>
      <c r="BF94" s="747"/>
      <c r="BG94" s="747"/>
      <c r="BH94" s="747"/>
      <c r="BI94" s="747"/>
      <c r="BJ94" s="747"/>
      <c r="BK94" s="747"/>
      <c r="BL94" s="747"/>
      <c r="BM94" s="747"/>
      <c r="BN94" s="747"/>
      <c r="BO94" s="747"/>
      <c r="BP94" s="747"/>
      <c r="BQ94" s="747"/>
      <c r="BR94" s="747"/>
      <c r="BS94" s="747"/>
      <c r="BT94" s="747"/>
      <c r="BU94" s="747"/>
      <c r="BV94" s="747"/>
      <c r="BW94" s="747"/>
      <c r="BX94" s="747"/>
      <c r="BY94" s="747"/>
      <c r="BZ94" s="747"/>
      <c r="CA94" s="747"/>
      <c r="CB94" s="747"/>
      <c r="CC94" s="747"/>
      <c r="CD94" s="747"/>
      <c r="CE94" s="747"/>
      <c r="CF94" s="747"/>
      <c r="CG94" s="747"/>
      <c r="CH94" s="747"/>
      <c r="CI94" s="747"/>
      <c r="CJ94" s="747"/>
      <c r="CK94" s="747"/>
      <c r="CL94" s="747"/>
      <c r="CM94" s="747"/>
      <c r="CN94" s="747"/>
      <c r="CO94" s="747"/>
      <c r="CP94" s="747"/>
      <c r="CQ94" s="747"/>
      <c r="CR94" s="747"/>
      <c r="CS94" s="747"/>
      <c r="CT94" s="747"/>
      <c r="CU94" s="747"/>
      <c r="CV94" s="747"/>
      <c r="CW94" s="747"/>
      <c r="CX94" s="747"/>
      <c r="CY94" s="747"/>
      <c r="CZ94" s="747"/>
      <c r="DA94" s="747"/>
      <c r="DB94" s="747"/>
      <c r="DC94" s="747"/>
      <c r="DD94" s="747"/>
      <c r="DE94" s="747"/>
      <c r="DF94" s="747"/>
      <c r="DG94" s="747"/>
      <c r="DH94" s="747"/>
      <c r="DI94" s="747"/>
      <c r="DJ94" s="747"/>
      <c r="DK94" s="747"/>
      <c r="DL94" s="747"/>
      <c r="DM94" s="747"/>
      <c r="DN94" s="747"/>
      <c r="DO94" s="747"/>
      <c r="DP94" s="747"/>
      <c r="DQ94" s="747"/>
      <c r="DR94" s="747"/>
      <c r="DS94" s="747"/>
      <c r="DT94" s="747"/>
      <c r="DU94" s="747"/>
      <c r="DV94" s="747"/>
      <c r="DW94" s="747"/>
      <c r="DX94" s="747"/>
      <c r="DY94" s="747"/>
      <c r="DZ94" s="747"/>
      <c r="EA94" s="747"/>
      <c r="EB94" s="747"/>
      <c r="EC94" s="747"/>
      <c r="ED94" s="747"/>
      <c r="EE94" s="747"/>
      <c r="EF94" s="747"/>
      <c r="EG94" s="747"/>
      <c r="EH94" s="747"/>
      <c r="EI94" s="747"/>
      <c r="EJ94" s="747"/>
      <c r="EK94" s="748"/>
    </row>
    <row r="95" spans="1:141" s="3" customFormat="1" ht="11.25" x14ac:dyDescent="0.2">
      <c r="A95" s="755" t="s">
        <v>809</v>
      </c>
      <c r="B95" s="755"/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49"/>
      <c r="S95" s="750"/>
      <c r="T95" s="750"/>
      <c r="U95" s="750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747"/>
      <c r="AL95" s="747"/>
      <c r="AM95" s="747"/>
      <c r="AN95" s="747"/>
      <c r="AO95" s="747"/>
      <c r="AP95" s="747"/>
      <c r="AQ95" s="747"/>
      <c r="AR95" s="747"/>
      <c r="AS95" s="747"/>
      <c r="AT95" s="747"/>
      <c r="AU95" s="747"/>
      <c r="AV95" s="747"/>
      <c r="AW95" s="747"/>
      <c r="AX95" s="747"/>
      <c r="AY95" s="747"/>
      <c r="AZ95" s="747"/>
      <c r="BA95" s="747"/>
      <c r="BB95" s="747"/>
      <c r="BC95" s="747"/>
      <c r="BD95" s="747"/>
      <c r="BE95" s="747"/>
      <c r="BF95" s="747"/>
      <c r="BG95" s="747"/>
      <c r="BH95" s="747"/>
      <c r="BI95" s="747"/>
      <c r="BJ95" s="747"/>
      <c r="BK95" s="747"/>
      <c r="BL95" s="747"/>
      <c r="BM95" s="747"/>
      <c r="BN95" s="747"/>
      <c r="BO95" s="747"/>
      <c r="BP95" s="747"/>
      <c r="BQ95" s="747"/>
      <c r="BR95" s="747"/>
      <c r="BS95" s="747"/>
      <c r="BT95" s="747"/>
      <c r="BU95" s="747"/>
      <c r="BV95" s="747"/>
      <c r="BW95" s="747"/>
      <c r="BX95" s="747"/>
      <c r="BY95" s="747"/>
      <c r="BZ95" s="747"/>
      <c r="CA95" s="747"/>
      <c r="CB95" s="747"/>
      <c r="CC95" s="747"/>
      <c r="CD95" s="747"/>
      <c r="CE95" s="747"/>
      <c r="CF95" s="747"/>
      <c r="CG95" s="747"/>
      <c r="CH95" s="747"/>
      <c r="CI95" s="747"/>
      <c r="CJ95" s="747"/>
      <c r="CK95" s="747"/>
      <c r="CL95" s="747"/>
      <c r="CM95" s="747"/>
      <c r="CN95" s="747"/>
      <c r="CO95" s="747"/>
      <c r="CP95" s="747"/>
      <c r="CQ95" s="747"/>
      <c r="CR95" s="747"/>
      <c r="CS95" s="747"/>
      <c r="CT95" s="747"/>
      <c r="CU95" s="747"/>
      <c r="CV95" s="747"/>
      <c r="CW95" s="747"/>
      <c r="CX95" s="747"/>
      <c r="CY95" s="747"/>
      <c r="CZ95" s="747"/>
      <c r="DA95" s="747"/>
      <c r="DB95" s="747"/>
      <c r="DC95" s="747"/>
      <c r="DD95" s="747"/>
      <c r="DE95" s="747"/>
      <c r="DF95" s="747"/>
      <c r="DG95" s="747"/>
      <c r="DH95" s="747"/>
      <c r="DI95" s="747"/>
      <c r="DJ95" s="747"/>
      <c r="DK95" s="747"/>
      <c r="DL95" s="747"/>
      <c r="DM95" s="747"/>
      <c r="DN95" s="747"/>
      <c r="DO95" s="747"/>
      <c r="DP95" s="747"/>
      <c r="DQ95" s="747"/>
      <c r="DR95" s="747"/>
      <c r="DS95" s="747"/>
      <c r="DT95" s="747"/>
      <c r="DU95" s="747"/>
      <c r="DV95" s="747"/>
      <c r="DW95" s="747"/>
      <c r="DX95" s="747"/>
      <c r="DY95" s="747"/>
      <c r="DZ95" s="747"/>
      <c r="EA95" s="747"/>
      <c r="EB95" s="747"/>
      <c r="EC95" s="747"/>
      <c r="ED95" s="747"/>
      <c r="EE95" s="747"/>
      <c r="EF95" s="747"/>
      <c r="EG95" s="747"/>
      <c r="EH95" s="747"/>
      <c r="EI95" s="747"/>
      <c r="EJ95" s="747"/>
      <c r="EK95" s="748"/>
    </row>
    <row r="96" spans="1:141" s="3" customFormat="1" ht="11.25" x14ac:dyDescent="0.2">
      <c r="A96" s="755" t="s">
        <v>810</v>
      </c>
      <c r="B96" s="755"/>
      <c r="C96" s="755"/>
      <c r="D96" s="755"/>
      <c r="E96" s="755"/>
      <c r="F96" s="755"/>
      <c r="G96" s="755"/>
      <c r="H96" s="755"/>
      <c r="I96" s="755"/>
      <c r="J96" s="755"/>
      <c r="K96" s="755"/>
      <c r="L96" s="755"/>
      <c r="M96" s="755"/>
      <c r="N96" s="755"/>
      <c r="O96" s="755"/>
      <c r="P96" s="755"/>
      <c r="Q96" s="755"/>
      <c r="R96" s="749"/>
      <c r="S96" s="750"/>
      <c r="T96" s="750"/>
      <c r="U96" s="750"/>
      <c r="V96" s="747"/>
      <c r="W96" s="747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747"/>
      <c r="AI96" s="747"/>
      <c r="AJ96" s="747"/>
      <c r="AK96" s="747"/>
      <c r="AL96" s="747"/>
      <c r="AM96" s="747"/>
      <c r="AN96" s="747"/>
      <c r="AO96" s="747"/>
      <c r="AP96" s="747"/>
      <c r="AQ96" s="747"/>
      <c r="AR96" s="747"/>
      <c r="AS96" s="747"/>
      <c r="AT96" s="747"/>
      <c r="AU96" s="747"/>
      <c r="AV96" s="747"/>
      <c r="AW96" s="747"/>
      <c r="AX96" s="747"/>
      <c r="AY96" s="747"/>
      <c r="AZ96" s="747"/>
      <c r="BA96" s="747"/>
      <c r="BB96" s="747"/>
      <c r="BC96" s="747"/>
      <c r="BD96" s="747"/>
      <c r="BE96" s="747"/>
      <c r="BF96" s="747"/>
      <c r="BG96" s="747"/>
      <c r="BH96" s="747"/>
      <c r="BI96" s="747"/>
      <c r="BJ96" s="747"/>
      <c r="BK96" s="747"/>
      <c r="BL96" s="747"/>
      <c r="BM96" s="747"/>
      <c r="BN96" s="747"/>
      <c r="BO96" s="747"/>
      <c r="BP96" s="747"/>
      <c r="BQ96" s="747"/>
      <c r="BR96" s="747"/>
      <c r="BS96" s="747"/>
      <c r="BT96" s="747"/>
      <c r="BU96" s="747"/>
      <c r="BV96" s="747"/>
      <c r="BW96" s="747"/>
      <c r="BX96" s="747"/>
      <c r="BY96" s="747"/>
      <c r="BZ96" s="747"/>
      <c r="CA96" s="747"/>
      <c r="CB96" s="747"/>
      <c r="CC96" s="747"/>
      <c r="CD96" s="747"/>
      <c r="CE96" s="747"/>
      <c r="CF96" s="747"/>
      <c r="CG96" s="747"/>
      <c r="CH96" s="747"/>
      <c r="CI96" s="747"/>
      <c r="CJ96" s="747"/>
      <c r="CK96" s="747"/>
      <c r="CL96" s="747"/>
      <c r="CM96" s="747"/>
      <c r="CN96" s="747"/>
      <c r="CO96" s="747"/>
      <c r="CP96" s="747"/>
      <c r="CQ96" s="747"/>
      <c r="CR96" s="747"/>
      <c r="CS96" s="747"/>
      <c r="CT96" s="747"/>
      <c r="CU96" s="747"/>
      <c r="CV96" s="747"/>
      <c r="CW96" s="747"/>
      <c r="CX96" s="747"/>
      <c r="CY96" s="747"/>
      <c r="CZ96" s="747"/>
      <c r="DA96" s="747"/>
      <c r="DB96" s="747"/>
      <c r="DC96" s="747"/>
      <c r="DD96" s="747"/>
      <c r="DE96" s="747"/>
      <c r="DF96" s="747"/>
      <c r="DG96" s="747"/>
      <c r="DH96" s="747"/>
      <c r="DI96" s="747"/>
      <c r="DJ96" s="747"/>
      <c r="DK96" s="747"/>
      <c r="DL96" s="747"/>
      <c r="DM96" s="747"/>
      <c r="DN96" s="747"/>
      <c r="DO96" s="747"/>
      <c r="DP96" s="747"/>
      <c r="DQ96" s="747"/>
      <c r="DR96" s="747"/>
      <c r="DS96" s="747"/>
      <c r="DT96" s="747"/>
      <c r="DU96" s="747"/>
      <c r="DV96" s="747"/>
      <c r="DW96" s="747"/>
      <c r="DX96" s="747"/>
      <c r="DY96" s="747"/>
      <c r="DZ96" s="747"/>
      <c r="EA96" s="747"/>
      <c r="EB96" s="747"/>
      <c r="EC96" s="747"/>
      <c r="ED96" s="747"/>
      <c r="EE96" s="747"/>
      <c r="EF96" s="747"/>
      <c r="EG96" s="747"/>
      <c r="EH96" s="747"/>
      <c r="EI96" s="747"/>
      <c r="EJ96" s="747"/>
      <c r="EK96" s="748"/>
    </row>
    <row r="97" spans="1:141" s="3" customFormat="1" ht="11.25" x14ac:dyDescent="0.2">
      <c r="A97" s="754" t="s">
        <v>811</v>
      </c>
      <c r="B97" s="754"/>
      <c r="C97" s="754"/>
      <c r="D97" s="754"/>
      <c r="E97" s="754"/>
      <c r="F97" s="754"/>
      <c r="G97" s="754"/>
      <c r="H97" s="754"/>
      <c r="I97" s="754"/>
      <c r="J97" s="754"/>
      <c r="K97" s="754"/>
      <c r="L97" s="754"/>
      <c r="M97" s="754"/>
      <c r="N97" s="754"/>
      <c r="O97" s="754"/>
      <c r="P97" s="754"/>
      <c r="Q97" s="754"/>
      <c r="R97" s="749"/>
      <c r="S97" s="750"/>
      <c r="T97" s="750"/>
      <c r="U97" s="750"/>
      <c r="V97" s="747"/>
      <c r="W97" s="747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747"/>
      <c r="AI97" s="747"/>
      <c r="AJ97" s="747"/>
      <c r="AK97" s="747"/>
      <c r="AL97" s="747"/>
      <c r="AM97" s="747"/>
      <c r="AN97" s="747"/>
      <c r="AO97" s="747"/>
      <c r="AP97" s="747"/>
      <c r="AQ97" s="747"/>
      <c r="AR97" s="747"/>
      <c r="AS97" s="747"/>
      <c r="AT97" s="747"/>
      <c r="AU97" s="747"/>
      <c r="AV97" s="747"/>
      <c r="AW97" s="747"/>
      <c r="AX97" s="747"/>
      <c r="AY97" s="747"/>
      <c r="AZ97" s="747"/>
      <c r="BA97" s="747"/>
      <c r="BB97" s="747"/>
      <c r="BC97" s="747"/>
      <c r="BD97" s="747"/>
      <c r="BE97" s="747"/>
      <c r="BF97" s="747"/>
      <c r="BG97" s="747"/>
      <c r="BH97" s="747"/>
      <c r="BI97" s="747"/>
      <c r="BJ97" s="747"/>
      <c r="BK97" s="747"/>
      <c r="BL97" s="747"/>
      <c r="BM97" s="747"/>
      <c r="BN97" s="747"/>
      <c r="BO97" s="747"/>
      <c r="BP97" s="747"/>
      <c r="BQ97" s="747"/>
      <c r="BR97" s="747"/>
      <c r="BS97" s="747"/>
      <c r="BT97" s="747"/>
      <c r="BU97" s="747"/>
      <c r="BV97" s="747"/>
      <c r="BW97" s="747"/>
      <c r="BX97" s="747"/>
      <c r="BY97" s="747"/>
      <c r="BZ97" s="747"/>
      <c r="CA97" s="747"/>
      <c r="CB97" s="747"/>
      <c r="CC97" s="747"/>
      <c r="CD97" s="747"/>
      <c r="CE97" s="747"/>
      <c r="CF97" s="747"/>
      <c r="CG97" s="747"/>
      <c r="CH97" s="747"/>
      <c r="CI97" s="747"/>
      <c r="CJ97" s="747"/>
      <c r="CK97" s="747"/>
      <c r="CL97" s="747"/>
      <c r="CM97" s="747"/>
      <c r="CN97" s="747"/>
      <c r="CO97" s="747"/>
      <c r="CP97" s="747"/>
      <c r="CQ97" s="747"/>
      <c r="CR97" s="747"/>
      <c r="CS97" s="747"/>
      <c r="CT97" s="747"/>
      <c r="CU97" s="747"/>
      <c r="CV97" s="747"/>
      <c r="CW97" s="747"/>
      <c r="CX97" s="747"/>
      <c r="CY97" s="747"/>
      <c r="CZ97" s="747"/>
      <c r="DA97" s="747"/>
      <c r="DB97" s="747"/>
      <c r="DC97" s="747"/>
      <c r="DD97" s="747"/>
      <c r="DE97" s="747"/>
      <c r="DF97" s="747"/>
      <c r="DG97" s="747"/>
      <c r="DH97" s="747"/>
      <c r="DI97" s="747"/>
      <c r="DJ97" s="747"/>
      <c r="DK97" s="747"/>
      <c r="DL97" s="747"/>
      <c r="DM97" s="747"/>
      <c r="DN97" s="747"/>
      <c r="DO97" s="747"/>
      <c r="DP97" s="747"/>
      <c r="DQ97" s="747"/>
      <c r="DR97" s="747"/>
      <c r="DS97" s="747"/>
      <c r="DT97" s="747"/>
      <c r="DU97" s="747"/>
      <c r="DV97" s="747"/>
      <c r="DW97" s="747"/>
      <c r="DX97" s="747"/>
      <c r="DY97" s="747"/>
      <c r="DZ97" s="747"/>
      <c r="EA97" s="747"/>
      <c r="EB97" s="747"/>
      <c r="EC97" s="747"/>
      <c r="ED97" s="747"/>
      <c r="EE97" s="747"/>
      <c r="EF97" s="747"/>
      <c r="EG97" s="747"/>
      <c r="EH97" s="747"/>
      <c r="EI97" s="747"/>
      <c r="EJ97" s="747"/>
      <c r="EK97" s="748"/>
    </row>
    <row r="98" spans="1:141" s="3" customFormat="1" ht="13.5" customHeight="1" thickBot="1" x14ac:dyDescent="0.25">
      <c r="A98" s="756" t="s">
        <v>42</v>
      </c>
      <c r="B98" s="756"/>
      <c r="C98" s="756"/>
      <c r="D98" s="756"/>
      <c r="E98" s="756"/>
      <c r="F98" s="756"/>
      <c r="G98" s="756"/>
      <c r="H98" s="756"/>
      <c r="I98" s="756"/>
      <c r="J98" s="756"/>
      <c r="K98" s="756"/>
      <c r="L98" s="756"/>
      <c r="M98" s="756"/>
      <c r="N98" s="756"/>
      <c r="O98" s="756"/>
      <c r="P98" s="756"/>
      <c r="Q98" s="756"/>
      <c r="R98" s="757" t="s">
        <v>46</v>
      </c>
      <c r="S98" s="758"/>
      <c r="T98" s="758"/>
      <c r="U98" s="758"/>
      <c r="V98" s="759">
        <f>SUM(V13,V64,V83)</f>
        <v>43</v>
      </c>
      <c r="W98" s="760"/>
      <c r="X98" s="760"/>
      <c r="Y98" s="760"/>
      <c r="Z98" s="761"/>
      <c r="AA98" s="759">
        <f t="shared" ref="AA98" si="6">SUM(AA13,AA64,AA83)</f>
        <v>43</v>
      </c>
      <c r="AB98" s="760"/>
      <c r="AC98" s="760"/>
      <c r="AD98" s="760"/>
      <c r="AE98" s="761"/>
      <c r="AF98" s="759">
        <f t="shared" ref="AF98" si="7">SUM(AF13,AF64,AF83)</f>
        <v>43</v>
      </c>
      <c r="AG98" s="760"/>
      <c r="AH98" s="760"/>
      <c r="AI98" s="760"/>
      <c r="AJ98" s="761"/>
      <c r="AK98" s="759">
        <f t="shared" ref="AK98" si="8">SUM(AK13,AK64,AK83)</f>
        <v>43</v>
      </c>
      <c r="AL98" s="760"/>
      <c r="AM98" s="760"/>
      <c r="AN98" s="760"/>
      <c r="AO98" s="761"/>
      <c r="AP98" s="752"/>
      <c r="AQ98" s="752"/>
      <c r="AR98" s="752"/>
      <c r="AS98" s="752"/>
      <c r="AT98" s="752"/>
      <c r="AU98" s="752"/>
      <c r="AV98" s="752"/>
      <c r="AW98" s="752"/>
      <c r="AX98" s="752"/>
      <c r="AY98" s="752"/>
      <c r="AZ98" s="752"/>
      <c r="BA98" s="752"/>
      <c r="BB98" s="752"/>
      <c r="BC98" s="752"/>
      <c r="BD98" s="752"/>
      <c r="BE98" s="752"/>
      <c r="BF98" s="752"/>
      <c r="BG98" s="752"/>
      <c r="BH98" s="752"/>
      <c r="BI98" s="752"/>
      <c r="BJ98" s="752">
        <v>1</v>
      </c>
      <c r="BK98" s="752"/>
      <c r="BL98" s="752"/>
      <c r="BM98" s="752"/>
      <c r="BN98" s="752"/>
      <c r="BO98" s="752">
        <v>1</v>
      </c>
      <c r="BP98" s="752"/>
      <c r="BQ98" s="752"/>
      <c r="BR98" s="752"/>
      <c r="BS98" s="752"/>
      <c r="BT98" s="752">
        <v>1</v>
      </c>
      <c r="BU98" s="752"/>
      <c r="BV98" s="752"/>
      <c r="BW98" s="752"/>
      <c r="BX98" s="752"/>
      <c r="BY98" s="752">
        <v>1</v>
      </c>
      <c r="BZ98" s="752"/>
      <c r="CA98" s="752"/>
      <c r="CB98" s="752"/>
      <c r="CC98" s="752"/>
      <c r="CD98" s="752"/>
      <c r="CE98" s="752"/>
      <c r="CF98" s="752"/>
      <c r="CG98" s="752"/>
      <c r="CH98" s="752"/>
      <c r="CI98" s="752"/>
      <c r="CJ98" s="752"/>
      <c r="CK98" s="752"/>
      <c r="CL98" s="752"/>
      <c r="CM98" s="752"/>
      <c r="CN98" s="752"/>
      <c r="CO98" s="752"/>
      <c r="CP98" s="752"/>
      <c r="CQ98" s="752"/>
      <c r="CR98" s="752"/>
      <c r="CS98" s="752"/>
      <c r="CT98" s="752"/>
      <c r="CU98" s="752"/>
      <c r="CV98" s="752"/>
      <c r="CW98" s="752"/>
      <c r="CX98" s="752">
        <v>1</v>
      </c>
      <c r="CY98" s="752"/>
      <c r="CZ98" s="752"/>
      <c r="DA98" s="752"/>
      <c r="DB98" s="752"/>
      <c r="DC98" s="752">
        <v>1</v>
      </c>
      <c r="DD98" s="752"/>
      <c r="DE98" s="752"/>
      <c r="DF98" s="752"/>
      <c r="DG98" s="752"/>
      <c r="DH98" s="752">
        <v>1</v>
      </c>
      <c r="DI98" s="752"/>
      <c r="DJ98" s="752"/>
      <c r="DK98" s="752"/>
      <c r="DL98" s="752"/>
      <c r="DM98" s="752">
        <v>1</v>
      </c>
      <c r="DN98" s="752"/>
      <c r="DO98" s="752"/>
      <c r="DP98" s="752"/>
      <c r="DQ98" s="752"/>
      <c r="DR98" s="752"/>
      <c r="DS98" s="752"/>
      <c r="DT98" s="752"/>
      <c r="DU98" s="752"/>
      <c r="DV98" s="752"/>
      <c r="DW98" s="752"/>
      <c r="DX98" s="752"/>
      <c r="DY98" s="752"/>
      <c r="DZ98" s="752"/>
      <c r="EA98" s="752"/>
      <c r="EB98" s="752"/>
      <c r="EC98" s="752"/>
      <c r="ED98" s="752"/>
      <c r="EE98" s="752"/>
      <c r="EF98" s="752"/>
      <c r="EG98" s="752"/>
      <c r="EH98" s="752"/>
      <c r="EI98" s="752"/>
      <c r="EJ98" s="752"/>
      <c r="EK98" s="753"/>
    </row>
    <row r="100" spans="1:141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:141" s="93" customFormat="1" ht="12" customHeight="1" x14ac:dyDescent="0.2">
      <c r="A101" s="32" t="s">
        <v>812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74"/>
  </cols>
  <sheetData>
    <row r="1" spans="1:141" s="120" customFormat="1" ht="16.5" customHeight="1" x14ac:dyDescent="0.25">
      <c r="A1" s="715" t="s">
        <v>829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</row>
    <row r="2" spans="1:141" s="121" customFormat="1" ht="8.25" x14ac:dyDescent="0.15"/>
    <row r="3" spans="1:141" s="119" customFormat="1" ht="12.75" x14ac:dyDescent="0.2">
      <c r="A3" s="642" t="s">
        <v>99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35" t="s">
        <v>22</v>
      </c>
      <c r="AG3" s="642"/>
      <c r="AH3" s="642"/>
      <c r="AI3" s="642"/>
      <c r="AJ3" s="643"/>
      <c r="AK3" s="641" t="s">
        <v>830</v>
      </c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641"/>
      <c r="BM3" s="641"/>
      <c r="BN3" s="641"/>
      <c r="BO3" s="641"/>
      <c r="BP3" s="641"/>
      <c r="BQ3" s="641"/>
      <c r="BR3" s="641"/>
      <c r="BS3" s="641"/>
      <c r="BT3" s="641"/>
      <c r="BU3" s="641"/>
      <c r="BV3" s="641"/>
      <c r="BW3" s="641"/>
      <c r="BX3" s="641"/>
      <c r="BY3" s="641"/>
      <c r="BZ3" s="641"/>
      <c r="CA3" s="641"/>
      <c r="CB3" s="641"/>
      <c r="CC3" s="641"/>
      <c r="CD3" s="641"/>
      <c r="CE3" s="641"/>
      <c r="CF3" s="641"/>
      <c r="CG3" s="641"/>
      <c r="CH3" s="641"/>
      <c r="CI3" s="641"/>
      <c r="CJ3" s="641"/>
      <c r="CK3" s="641"/>
      <c r="CL3" s="641"/>
      <c r="CM3" s="641"/>
      <c r="CN3" s="641"/>
      <c r="CO3" s="641"/>
      <c r="CP3" s="641"/>
      <c r="CQ3" s="641"/>
      <c r="CR3" s="641"/>
      <c r="CS3" s="641"/>
      <c r="CT3" s="641"/>
      <c r="CU3" s="641"/>
      <c r="CV3" s="641"/>
      <c r="CW3" s="641"/>
      <c r="CX3" s="641"/>
      <c r="CY3" s="641"/>
      <c r="CZ3" s="641"/>
      <c r="DA3" s="641"/>
      <c r="DB3" s="641"/>
      <c r="DC3" s="641"/>
      <c r="DD3" s="641"/>
      <c r="DE3" s="641"/>
      <c r="DF3" s="641"/>
      <c r="DG3" s="641"/>
      <c r="DH3" s="641"/>
      <c r="DI3" s="641"/>
      <c r="DJ3" s="641"/>
      <c r="DK3" s="641"/>
      <c r="DL3" s="641"/>
      <c r="DM3" s="641"/>
      <c r="DN3" s="641"/>
      <c r="DO3" s="641"/>
      <c r="DP3" s="641"/>
      <c r="DQ3" s="641"/>
      <c r="DR3" s="641"/>
      <c r="DS3" s="641"/>
      <c r="DT3" s="641"/>
      <c r="DU3" s="641"/>
      <c r="DV3" s="641"/>
      <c r="DW3" s="641"/>
      <c r="DX3" s="641"/>
      <c r="DY3" s="641"/>
      <c r="DZ3" s="641"/>
      <c r="EA3" s="641"/>
      <c r="EB3" s="641"/>
      <c r="EC3" s="641"/>
      <c r="ED3" s="641"/>
      <c r="EE3" s="641"/>
      <c r="EF3" s="641"/>
      <c r="EG3" s="641"/>
      <c r="EH3" s="641"/>
      <c r="EI3" s="641"/>
      <c r="EJ3" s="641"/>
      <c r="EK3" s="641"/>
    </row>
    <row r="4" spans="1:141" s="119" customFormat="1" ht="12.75" x14ac:dyDescent="0.2">
      <c r="A4" s="63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4" t="s">
        <v>25</v>
      </c>
      <c r="AG4" s="628"/>
      <c r="AH4" s="628"/>
      <c r="AI4" s="628"/>
      <c r="AJ4" s="629"/>
      <c r="AK4" s="635" t="s">
        <v>32</v>
      </c>
      <c r="AL4" s="642"/>
      <c r="AM4" s="642"/>
      <c r="AN4" s="642"/>
      <c r="AO4" s="642"/>
      <c r="AP4" s="642"/>
      <c r="AQ4" s="642"/>
      <c r="AR4" s="642"/>
      <c r="AS4" s="643"/>
      <c r="AT4" s="641" t="s">
        <v>139</v>
      </c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641"/>
      <c r="BG4" s="641"/>
      <c r="BH4" s="641"/>
      <c r="BI4" s="641"/>
      <c r="BJ4" s="641"/>
      <c r="BK4" s="641"/>
      <c r="BL4" s="641"/>
      <c r="BM4" s="641"/>
      <c r="BN4" s="641"/>
      <c r="BO4" s="641"/>
      <c r="BP4" s="641"/>
      <c r="BQ4" s="641"/>
      <c r="BR4" s="641"/>
      <c r="BS4" s="641"/>
      <c r="BT4" s="641"/>
      <c r="BU4" s="641"/>
      <c r="BV4" s="641"/>
      <c r="BW4" s="641"/>
      <c r="BX4" s="641"/>
      <c r="BY4" s="641"/>
      <c r="BZ4" s="641"/>
      <c r="CA4" s="641"/>
      <c r="CB4" s="641"/>
      <c r="CC4" s="641"/>
      <c r="CD4" s="641"/>
      <c r="CE4" s="641"/>
      <c r="CF4" s="641"/>
      <c r="CG4" s="641"/>
      <c r="CH4" s="641"/>
      <c r="CI4" s="641"/>
      <c r="CJ4" s="641"/>
      <c r="CK4" s="641"/>
      <c r="CL4" s="641"/>
      <c r="CM4" s="641"/>
      <c r="CN4" s="641"/>
      <c r="CO4" s="641"/>
      <c r="CP4" s="641"/>
      <c r="CQ4" s="641"/>
      <c r="CR4" s="641"/>
      <c r="CS4" s="641"/>
      <c r="CT4" s="641"/>
      <c r="CU4" s="641"/>
      <c r="CV4" s="641"/>
      <c r="CW4" s="641"/>
      <c r="CX4" s="641"/>
      <c r="CY4" s="641"/>
      <c r="CZ4" s="641"/>
      <c r="DA4" s="641"/>
      <c r="DB4" s="641"/>
      <c r="DC4" s="641"/>
      <c r="DD4" s="641"/>
      <c r="DE4" s="641"/>
      <c r="DF4" s="641"/>
      <c r="DG4" s="641"/>
      <c r="DH4" s="641"/>
      <c r="DI4" s="641"/>
      <c r="DJ4" s="641"/>
      <c r="DK4" s="641"/>
      <c r="DL4" s="641"/>
      <c r="DM4" s="641"/>
      <c r="DN4" s="641"/>
      <c r="DO4" s="641"/>
      <c r="DP4" s="641"/>
      <c r="DQ4" s="641"/>
      <c r="DR4" s="641"/>
      <c r="DS4" s="641"/>
      <c r="DT4" s="641"/>
      <c r="DU4" s="641"/>
      <c r="DV4" s="641"/>
      <c r="DW4" s="641"/>
      <c r="DX4" s="641"/>
      <c r="DY4" s="641"/>
      <c r="DZ4" s="641"/>
      <c r="EA4" s="641"/>
      <c r="EB4" s="641"/>
      <c r="EC4" s="641"/>
      <c r="ED4" s="641"/>
      <c r="EE4" s="641"/>
      <c r="EF4" s="641"/>
      <c r="EG4" s="641"/>
      <c r="EH4" s="641"/>
      <c r="EI4" s="641"/>
      <c r="EJ4" s="641"/>
      <c r="EK4" s="641"/>
    </row>
    <row r="5" spans="1:141" s="119" customFormat="1" ht="12.75" x14ac:dyDescent="0.2">
      <c r="A5" s="636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4"/>
      <c r="AG5" s="628"/>
      <c r="AH5" s="628"/>
      <c r="AI5" s="628"/>
      <c r="AJ5" s="629"/>
      <c r="AK5" s="634" t="s">
        <v>615</v>
      </c>
      <c r="AL5" s="628"/>
      <c r="AM5" s="628"/>
      <c r="AN5" s="628"/>
      <c r="AO5" s="628"/>
      <c r="AP5" s="628"/>
      <c r="AQ5" s="628"/>
      <c r="AR5" s="628"/>
      <c r="AS5" s="629"/>
      <c r="AT5" s="642" t="s">
        <v>831</v>
      </c>
      <c r="AU5" s="642"/>
      <c r="AV5" s="642"/>
      <c r="AW5" s="642"/>
      <c r="AX5" s="642"/>
      <c r="AY5" s="642"/>
      <c r="AZ5" s="642"/>
      <c r="BA5" s="642"/>
      <c r="BB5" s="642"/>
      <c r="BC5" s="642"/>
      <c r="BD5" s="642"/>
      <c r="BE5" s="642"/>
      <c r="BF5" s="642"/>
      <c r="BG5" s="642"/>
      <c r="BH5" s="642"/>
      <c r="BI5" s="642"/>
      <c r="BJ5" s="642"/>
      <c r="BK5" s="642"/>
      <c r="BL5" s="642"/>
      <c r="BM5" s="642"/>
      <c r="BN5" s="642"/>
      <c r="BO5" s="642"/>
      <c r="BP5" s="642"/>
      <c r="BQ5" s="642"/>
      <c r="BR5" s="642"/>
      <c r="BS5" s="642"/>
      <c r="BT5" s="642"/>
      <c r="BU5" s="642"/>
      <c r="BV5" s="642"/>
      <c r="BW5" s="642"/>
      <c r="BX5" s="642"/>
      <c r="BY5" s="642"/>
      <c r="BZ5" s="642"/>
      <c r="CA5" s="642"/>
      <c r="CB5" s="642"/>
      <c r="CC5" s="642"/>
      <c r="CD5" s="642"/>
      <c r="CE5" s="642"/>
      <c r="CF5" s="642"/>
      <c r="CG5" s="642"/>
      <c r="CH5" s="642"/>
      <c r="CI5" s="642"/>
      <c r="CJ5" s="642"/>
      <c r="CK5" s="642"/>
      <c r="CL5" s="642"/>
      <c r="CM5" s="642"/>
      <c r="CN5" s="642"/>
      <c r="CO5" s="643"/>
      <c r="CP5" s="635" t="s">
        <v>832</v>
      </c>
      <c r="CQ5" s="642"/>
      <c r="CR5" s="642"/>
      <c r="CS5" s="642"/>
      <c r="CT5" s="642"/>
      <c r="CU5" s="642"/>
      <c r="CV5" s="642"/>
      <c r="CW5" s="642"/>
      <c r="CX5" s="642"/>
      <c r="CY5" s="642"/>
      <c r="CZ5" s="642"/>
      <c r="DA5" s="642"/>
      <c r="DB5" s="642"/>
      <c r="DC5" s="642"/>
      <c r="DD5" s="642"/>
      <c r="DE5" s="643"/>
      <c r="DF5" s="635" t="s">
        <v>833</v>
      </c>
      <c r="DG5" s="642"/>
      <c r="DH5" s="642"/>
      <c r="DI5" s="642"/>
      <c r="DJ5" s="642"/>
      <c r="DK5" s="642"/>
      <c r="DL5" s="642"/>
      <c r="DM5" s="642"/>
      <c r="DN5" s="642"/>
      <c r="DO5" s="642"/>
      <c r="DP5" s="642"/>
      <c r="DQ5" s="642"/>
      <c r="DR5" s="642"/>
      <c r="DS5" s="642"/>
      <c r="DT5" s="642"/>
      <c r="DU5" s="642"/>
      <c r="DV5" s="642"/>
      <c r="DW5" s="642"/>
      <c r="DX5" s="642"/>
      <c r="DY5" s="642"/>
      <c r="DZ5" s="642"/>
      <c r="EA5" s="642"/>
      <c r="EB5" s="642"/>
      <c r="EC5" s="643"/>
      <c r="ED5" s="636" t="s">
        <v>834</v>
      </c>
      <c r="EE5" s="636"/>
      <c r="EF5" s="636"/>
      <c r="EG5" s="636"/>
      <c r="EH5" s="636"/>
      <c r="EI5" s="636"/>
      <c r="EJ5" s="636"/>
      <c r="EK5" s="636"/>
    </row>
    <row r="6" spans="1:141" s="119" customFormat="1" ht="12.75" x14ac:dyDescent="0.2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4"/>
      <c r="AG6" s="628"/>
      <c r="AH6" s="628"/>
      <c r="AI6" s="628"/>
      <c r="AJ6" s="629"/>
      <c r="AK6" s="634" t="s">
        <v>616</v>
      </c>
      <c r="AL6" s="628"/>
      <c r="AM6" s="628"/>
      <c r="AN6" s="628"/>
      <c r="AO6" s="628"/>
      <c r="AP6" s="628"/>
      <c r="AQ6" s="628"/>
      <c r="AR6" s="628"/>
      <c r="AS6" s="629"/>
      <c r="AT6" s="626"/>
      <c r="AU6" s="626"/>
      <c r="AV6" s="626"/>
      <c r="AW6" s="626"/>
      <c r="AX6" s="626"/>
      <c r="AY6" s="626"/>
      <c r="AZ6" s="626"/>
      <c r="BA6" s="626"/>
      <c r="BB6" s="626"/>
      <c r="BC6" s="626"/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626"/>
      <c r="CG6" s="626"/>
      <c r="CH6" s="626"/>
      <c r="CI6" s="626"/>
      <c r="CJ6" s="626"/>
      <c r="CK6" s="626"/>
      <c r="CL6" s="626"/>
      <c r="CM6" s="626"/>
      <c r="CN6" s="626"/>
      <c r="CO6" s="627"/>
      <c r="CP6" s="625"/>
      <c r="CQ6" s="626"/>
      <c r="CR6" s="626"/>
      <c r="CS6" s="626"/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7"/>
      <c r="DF6" s="625" t="s">
        <v>638</v>
      </c>
      <c r="DG6" s="626"/>
      <c r="DH6" s="626"/>
      <c r="DI6" s="626"/>
      <c r="DJ6" s="626"/>
      <c r="DK6" s="626"/>
      <c r="DL6" s="626"/>
      <c r="DM6" s="626"/>
      <c r="DN6" s="626"/>
      <c r="DO6" s="626"/>
      <c r="DP6" s="626"/>
      <c r="DQ6" s="626"/>
      <c r="DR6" s="626"/>
      <c r="DS6" s="626"/>
      <c r="DT6" s="626"/>
      <c r="DU6" s="626"/>
      <c r="DV6" s="626"/>
      <c r="DW6" s="626"/>
      <c r="DX6" s="626"/>
      <c r="DY6" s="626"/>
      <c r="DZ6" s="626"/>
      <c r="EA6" s="626"/>
      <c r="EB6" s="626"/>
      <c r="EC6" s="627"/>
      <c r="ED6" s="636" t="s">
        <v>835</v>
      </c>
      <c r="EE6" s="636"/>
      <c r="EF6" s="636"/>
      <c r="EG6" s="636"/>
      <c r="EH6" s="636"/>
      <c r="EI6" s="636"/>
      <c r="EJ6" s="636"/>
      <c r="EK6" s="636"/>
    </row>
    <row r="7" spans="1:141" s="119" customFormat="1" ht="12.75" x14ac:dyDescent="0.2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4"/>
      <c r="AG7" s="628"/>
      <c r="AH7" s="628"/>
      <c r="AI7" s="628"/>
      <c r="AJ7" s="629"/>
      <c r="AK7" s="634"/>
      <c r="AL7" s="628"/>
      <c r="AM7" s="628"/>
      <c r="AN7" s="628"/>
      <c r="AO7" s="628"/>
      <c r="AP7" s="628"/>
      <c r="AQ7" s="628"/>
      <c r="AR7" s="628"/>
      <c r="AS7" s="629"/>
      <c r="AT7" s="635" t="s">
        <v>513</v>
      </c>
      <c r="AU7" s="642"/>
      <c r="AV7" s="642"/>
      <c r="AW7" s="642"/>
      <c r="AX7" s="642"/>
      <c r="AY7" s="642"/>
      <c r="AZ7" s="642"/>
      <c r="BA7" s="643"/>
      <c r="BB7" s="635" t="s">
        <v>625</v>
      </c>
      <c r="BC7" s="642"/>
      <c r="BD7" s="642"/>
      <c r="BE7" s="642"/>
      <c r="BF7" s="642"/>
      <c r="BG7" s="642"/>
      <c r="BH7" s="642"/>
      <c r="BI7" s="643"/>
      <c r="BJ7" s="635" t="s">
        <v>498</v>
      </c>
      <c r="BK7" s="642"/>
      <c r="BL7" s="642"/>
      <c r="BM7" s="642"/>
      <c r="BN7" s="642"/>
      <c r="BO7" s="642"/>
      <c r="BP7" s="642"/>
      <c r="BQ7" s="643"/>
      <c r="BR7" s="635" t="s">
        <v>513</v>
      </c>
      <c r="BS7" s="642"/>
      <c r="BT7" s="642"/>
      <c r="BU7" s="642"/>
      <c r="BV7" s="642"/>
      <c r="BW7" s="642"/>
      <c r="BX7" s="642"/>
      <c r="BY7" s="643"/>
      <c r="BZ7" s="635" t="s">
        <v>853</v>
      </c>
      <c r="CA7" s="642"/>
      <c r="CB7" s="642"/>
      <c r="CC7" s="642"/>
      <c r="CD7" s="642"/>
      <c r="CE7" s="642"/>
      <c r="CF7" s="642"/>
      <c r="CG7" s="643"/>
      <c r="CH7" s="635" t="s">
        <v>849</v>
      </c>
      <c r="CI7" s="642"/>
      <c r="CJ7" s="642"/>
      <c r="CK7" s="642"/>
      <c r="CL7" s="642"/>
      <c r="CM7" s="642"/>
      <c r="CN7" s="642"/>
      <c r="CO7" s="643"/>
      <c r="CP7" s="635" t="s">
        <v>845</v>
      </c>
      <c r="CQ7" s="642"/>
      <c r="CR7" s="642"/>
      <c r="CS7" s="642"/>
      <c r="CT7" s="642"/>
      <c r="CU7" s="642"/>
      <c r="CV7" s="642"/>
      <c r="CW7" s="643"/>
      <c r="CX7" s="635" t="s">
        <v>514</v>
      </c>
      <c r="CY7" s="642"/>
      <c r="CZ7" s="642"/>
      <c r="DA7" s="642"/>
      <c r="DB7" s="642"/>
      <c r="DC7" s="642"/>
      <c r="DD7" s="642"/>
      <c r="DE7" s="643"/>
      <c r="DF7" s="635" t="s">
        <v>843</v>
      </c>
      <c r="DG7" s="642"/>
      <c r="DH7" s="642"/>
      <c r="DI7" s="642"/>
      <c r="DJ7" s="642"/>
      <c r="DK7" s="642"/>
      <c r="DL7" s="642"/>
      <c r="DM7" s="643"/>
      <c r="DN7" s="635" t="s">
        <v>841</v>
      </c>
      <c r="DO7" s="642"/>
      <c r="DP7" s="642"/>
      <c r="DQ7" s="642"/>
      <c r="DR7" s="642"/>
      <c r="DS7" s="642"/>
      <c r="DT7" s="642"/>
      <c r="DU7" s="643"/>
      <c r="DV7" s="635" t="s">
        <v>837</v>
      </c>
      <c r="DW7" s="642"/>
      <c r="DX7" s="642"/>
      <c r="DY7" s="642"/>
      <c r="DZ7" s="642"/>
      <c r="EA7" s="642"/>
      <c r="EB7" s="642"/>
      <c r="EC7" s="643"/>
      <c r="ED7" s="636" t="s">
        <v>836</v>
      </c>
      <c r="EE7" s="636"/>
      <c r="EF7" s="636"/>
      <c r="EG7" s="636"/>
      <c r="EH7" s="636"/>
      <c r="EI7" s="636"/>
      <c r="EJ7" s="636"/>
      <c r="EK7" s="636"/>
    </row>
    <row r="8" spans="1:141" s="119" customFormat="1" ht="12.75" x14ac:dyDescent="0.2">
      <c r="A8" s="636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4"/>
      <c r="AG8" s="628"/>
      <c r="AH8" s="628"/>
      <c r="AI8" s="628"/>
      <c r="AJ8" s="629"/>
      <c r="AK8" s="634"/>
      <c r="AL8" s="628"/>
      <c r="AM8" s="628"/>
      <c r="AN8" s="628"/>
      <c r="AO8" s="628"/>
      <c r="AP8" s="628"/>
      <c r="AQ8" s="628"/>
      <c r="AR8" s="628"/>
      <c r="AS8" s="629"/>
      <c r="AT8" s="634" t="s">
        <v>862</v>
      </c>
      <c r="AU8" s="628"/>
      <c r="AV8" s="628"/>
      <c r="AW8" s="628"/>
      <c r="AX8" s="628"/>
      <c r="AY8" s="628"/>
      <c r="AZ8" s="628"/>
      <c r="BA8" s="629"/>
      <c r="BB8" s="634" t="s">
        <v>859</v>
      </c>
      <c r="BC8" s="628"/>
      <c r="BD8" s="628"/>
      <c r="BE8" s="628"/>
      <c r="BF8" s="628"/>
      <c r="BG8" s="628"/>
      <c r="BH8" s="628"/>
      <c r="BI8" s="629"/>
      <c r="BJ8" s="634" t="s">
        <v>858</v>
      </c>
      <c r="BK8" s="628"/>
      <c r="BL8" s="628"/>
      <c r="BM8" s="628"/>
      <c r="BN8" s="628"/>
      <c r="BO8" s="628"/>
      <c r="BP8" s="628"/>
      <c r="BQ8" s="629"/>
      <c r="BR8" s="634" t="s">
        <v>857</v>
      </c>
      <c r="BS8" s="628"/>
      <c r="BT8" s="628"/>
      <c r="BU8" s="628"/>
      <c r="BV8" s="628"/>
      <c r="BW8" s="628"/>
      <c r="BX8" s="628"/>
      <c r="BY8" s="629"/>
      <c r="BZ8" s="634" t="s">
        <v>854</v>
      </c>
      <c r="CA8" s="628"/>
      <c r="CB8" s="628"/>
      <c r="CC8" s="628"/>
      <c r="CD8" s="628"/>
      <c r="CE8" s="628"/>
      <c r="CF8" s="628"/>
      <c r="CG8" s="629"/>
      <c r="CH8" s="634" t="s">
        <v>850</v>
      </c>
      <c r="CI8" s="628"/>
      <c r="CJ8" s="628"/>
      <c r="CK8" s="628"/>
      <c r="CL8" s="628"/>
      <c r="CM8" s="628"/>
      <c r="CN8" s="628"/>
      <c r="CO8" s="629"/>
      <c r="CP8" s="634" t="s">
        <v>846</v>
      </c>
      <c r="CQ8" s="628"/>
      <c r="CR8" s="628"/>
      <c r="CS8" s="628"/>
      <c r="CT8" s="628"/>
      <c r="CU8" s="628"/>
      <c r="CV8" s="628"/>
      <c r="CW8" s="629"/>
      <c r="CX8" s="634" t="s">
        <v>844</v>
      </c>
      <c r="CY8" s="628"/>
      <c r="CZ8" s="628"/>
      <c r="DA8" s="628"/>
      <c r="DB8" s="628"/>
      <c r="DC8" s="628"/>
      <c r="DD8" s="628"/>
      <c r="DE8" s="629"/>
      <c r="DF8" s="634"/>
      <c r="DG8" s="628"/>
      <c r="DH8" s="628"/>
      <c r="DI8" s="628"/>
      <c r="DJ8" s="628"/>
      <c r="DK8" s="628"/>
      <c r="DL8" s="628"/>
      <c r="DM8" s="629"/>
      <c r="DN8" s="634" t="s">
        <v>842</v>
      </c>
      <c r="DO8" s="628"/>
      <c r="DP8" s="628"/>
      <c r="DQ8" s="628"/>
      <c r="DR8" s="628"/>
      <c r="DS8" s="628"/>
      <c r="DT8" s="628"/>
      <c r="DU8" s="629"/>
      <c r="DV8" s="634" t="s">
        <v>838</v>
      </c>
      <c r="DW8" s="628"/>
      <c r="DX8" s="628"/>
      <c r="DY8" s="628"/>
      <c r="DZ8" s="628"/>
      <c r="EA8" s="628"/>
      <c r="EB8" s="628"/>
      <c r="EC8" s="629"/>
      <c r="ED8" s="636"/>
      <c r="EE8" s="636"/>
      <c r="EF8" s="636"/>
      <c r="EG8" s="636"/>
      <c r="EH8" s="636"/>
      <c r="EI8" s="636"/>
      <c r="EJ8" s="636"/>
      <c r="EK8" s="636"/>
    </row>
    <row r="9" spans="1:141" s="119" customFormat="1" ht="12.75" x14ac:dyDescent="0.2">
      <c r="A9" s="636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4"/>
      <c r="AG9" s="628"/>
      <c r="AH9" s="628"/>
      <c r="AI9" s="628"/>
      <c r="AJ9" s="629"/>
      <c r="AK9" s="634"/>
      <c r="AL9" s="628"/>
      <c r="AM9" s="628"/>
      <c r="AN9" s="628"/>
      <c r="AO9" s="628"/>
      <c r="AP9" s="628"/>
      <c r="AQ9" s="628"/>
      <c r="AR9" s="628"/>
      <c r="AS9" s="629"/>
      <c r="AT9" s="634" t="s">
        <v>863</v>
      </c>
      <c r="AU9" s="628"/>
      <c r="AV9" s="628"/>
      <c r="AW9" s="628"/>
      <c r="AX9" s="628"/>
      <c r="AY9" s="628"/>
      <c r="AZ9" s="628"/>
      <c r="BA9" s="629"/>
      <c r="BB9" s="634" t="s">
        <v>860</v>
      </c>
      <c r="BC9" s="628"/>
      <c r="BD9" s="628"/>
      <c r="BE9" s="628"/>
      <c r="BF9" s="628"/>
      <c r="BG9" s="628"/>
      <c r="BH9" s="628"/>
      <c r="BI9" s="629"/>
      <c r="BJ9" s="634"/>
      <c r="BK9" s="628"/>
      <c r="BL9" s="628"/>
      <c r="BM9" s="628"/>
      <c r="BN9" s="628"/>
      <c r="BO9" s="628"/>
      <c r="BP9" s="628"/>
      <c r="BQ9" s="629"/>
      <c r="BR9" s="634" t="s">
        <v>632</v>
      </c>
      <c r="BS9" s="628"/>
      <c r="BT9" s="628"/>
      <c r="BU9" s="628"/>
      <c r="BV9" s="628"/>
      <c r="BW9" s="628"/>
      <c r="BX9" s="628"/>
      <c r="BY9" s="629"/>
      <c r="BZ9" s="634" t="s">
        <v>855</v>
      </c>
      <c r="CA9" s="628"/>
      <c r="CB9" s="628"/>
      <c r="CC9" s="628"/>
      <c r="CD9" s="628"/>
      <c r="CE9" s="628"/>
      <c r="CF9" s="628"/>
      <c r="CG9" s="629"/>
      <c r="CH9" s="634" t="s">
        <v>851</v>
      </c>
      <c r="CI9" s="628"/>
      <c r="CJ9" s="628"/>
      <c r="CK9" s="628"/>
      <c r="CL9" s="628"/>
      <c r="CM9" s="628"/>
      <c r="CN9" s="628"/>
      <c r="CO9" s="629"/>
      <c r="CP9" s="634" t="s">
        <v>847</v>
      </c>
      <c r="CQ9" s="628"/>
      <c r="CR9" s="628"/>
      <c r="CS9" s="628"/>
      <c r="CT9" s="628"/>
      <c r="CU9" s="628"/>
      <c r="CV9" s="628"/>
      <c r="CW9" s="629"/>
      <c r="CX9" s="634"/>
      <c r="CY9" s="628"/>
      <c r="CZ9" s="628"/>
      <c r="DA9" s="628"/>
      <c r="DB9" s="628"/>
      <c r="DC9" s="628"/>
      <c r="DD9" s="628"/>
      <c r="DE9" s="629"/>
      <c r="DF9" s="634"/>
      <c r="DG9" s="628"/>
      <c r="DH9" s="628"/>
      <c r="DI9" s="628"/>
      <c r="DJ9" s="628"/>
      <c r="DK9" s="628"/>
      <c r="DL9" s="628"/>
      <c r="DM9" s="629"/>
      <c r="DN9" s="634" t="s">
        <v>839</v>
      </c>
      <c r="DO9" s="628"/>
      <c r="DP9" s="628"/>
      <c r="DQ9" s="628"/>
      <c r="DR9" s="628"/>
      <c r="DS9" s="628"/>
      <c r="DT9" s="628"/>
      <c r="DU9" s="629"/>
      <c r="DV9" s="634" t="s">
        <v>839</v>
      </c>
      <c r="DW9" s="628"/>
      <c r="DX9" s="628"/>
      <c r="DY9" s="628"/>
      <c r="DZ9" s="628"/>
      <c r="EA9" s="628"/>
      <c r="EB9" s="628"/>
      <c r="EC9" s="629"/>
      <c r="ED9" s="636"/>
      <c r="EE9" s="636"/>
      <c r="EF9" s="636"/>
      <c r="EG9" s="636"/>
      <c r="EH9" s="636"/>
      <c r="EI9" s="636"/>
      <c r="EJ9" s="636"/>
      <c r="EK9" s="636"/>
    </row>
    <row r="10" spans="1:141" s="119" customFormat="1" ht="12.75" x14ac:dyDescent="0.2">
      <c r="A10" s="626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5"/>
      <c r="AG10" s="626"/>
      <c r="AH10" s="626"/>
      <c r="AI10" s="626"/>
      <c r="AJ10" s="627"/>
      <c r="AK10" s="625"/>
      <c r="AL10" s="626"/>
      <c r="AM10" s="626"/>
      <c r="AN10" s="626"/>
      <c r="AO10" s="626"/>
      <c r="AP10" s="626"/>
      <c r="AQ10" s="626"/>
      <c r="AR10" s="626"/>
      <c r="AS10" s="627"/>
      <c r="AT10" s="625" t="s">
        <v>864</v>
      </c>
      <c r="AU10" s="626"/>
      <c r="AV10" s="626"/>
      <c r="AW10" s="626"/>
      <c r="AX10" s="626"/>
      <c r="AY10" s="626"/>
      <c r="AZ10" s="626"/>
      <c r="BA10" s="627"/>
      <c r="BB10" s="625" t="s">
        <v>861</v>
      </c>
      <c r="BC10" s="626"/>
      <c r="BD10" s="626"/>
      <c r="BE10" s="626"/>
      <c r="BF10" s="626"/>
      <c r="BG10" s="626"/>
      <c r="BH10" s="626"/>
      <c r="BI10" s="627"/>
      <c r="BJ10" s="625"/>
      <c r="BK10" s="626"/>
      <c r="BL10" s="626"/>
      <c r="BM10" s="626"/>
      <c r="BN10" s="626"/>
      <c r="BO10" s="626"/>
      <c r="BP10" s="626"/>
      <c r="BQ10" s="627"/>
      <c r="BR10" s="625"/>
      <c r="BS10" s="626"/>
      <c r="BT10" s="626"/>
      <c r="BU10" s="626"/>
      <c r="BV10" s="626"/>
      <c r="BW10" s="626"/>
      <c r="BX10" s="626"/>
      <c r="BY10" s="627"/>
      <c r="BZ10" s="625" t="s">
        <v>856</v>
      </c>
      <c r="CA10" s="626"/>
      <c r="CB10" s="626"/>
      <c r="CC10" s="626"/>
      <c r="CD10" s="626"/>
      <c r="CE10" s="626"/>
      <c r="CF10" s="626"/>
      <c r="CG10" s="627"/>
      <c r="CH10" s="625" t="s">
        <v>852</v>
      </c>
      <c r="CI10" s="626"/>
      <c r="CJ10" s="626"/>
      <c r="CK10" s="626"/>
      <c r="CL10" s="626"/>
      <c r="CM10" s="626"/>
      <c r="CN10" s="626"/>
      <c r="CO10" s="627"/>
      <c r="CP10" s="625" t="s">
        <v>848</v>
      </c>
      <c r="CQ10" s="626"/>
      <c r="CR10" s="626"/>
      <c r="CS10" s="626"/>
      <c r="CT10" s="626"/>
      <c r="CU10" s="626"/>
      <c r="CV10" s="626"/>
      <c r="CW10" s="627"/>
      <c r="CX10" s="625"/>
      <c r="CY10" s="626"/>
      <c r="CZ10" s="626"/>
      <c r="DA10" s="626"/>
      <c r="DB10" s="626"/>
      <c r="DC10" s="626"/>
      <c r="DD10" s="626"/>
      <c r="DE10" s="627"/>
      <c r="DF10" s="625"/>
      <c r="DG10" s="626"/>
      <c r="DH10" s="626"/>
      <c r="DI10" s="626"/>
      <c r="DJ10" s="626"/>
      <c r="DK10" s="626"/>
      <c r="DL10" s="626"/>
      <c r="DM10" s="627"/>
      <c r="DN10" s="625" t="s">
        <v>840</v>
      </c>
      <c r="DO10" s="626"/>
      <c r="DP10" s="626"/>
      <c r="DQ10" s="626"/>
      <c r="DR10" s="626"/>
      <c r="DS10" s="626"/>
      <c r="DT10" s="626"/>
      <c r="DU10" s="627"/>
      <c r="DV10" s="625" t="s">
        <v>840</v>
      </c>
      <c r="DW10" s="626"/>
      <c r="DX10" s="626"/>
      <c r="DY10" s="626"/>
      <c r="DZ10" s="626"/>
      <c r="EA10" s="626"/>
      <c r="EB10" s="626"/>
      <c r="EC10" s="627"/>
      <c r="ED10" s="626"/>
      <c r="EE10" s="626"/>
      <c r="EF10" s="626"/>
      <c r="EG10" s="626"/>
      <c r="EH10" s="626"/>
      <c r="EI10" s="626"/>
      <c r="EJ10" s="626"/>
      <c r="EK10" s="626"/>
    </row>
    <row r="11" spans="1:141" s="119" customFormat="1" ht="13.5" thickBot="1" x14ac:dyDescent="0.25">
      <c r="A11" s="632">
        <v>1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24">
        <v>2</v>
      </c>
      <c r="AG11" s="624"/>
      <c r="AH11" s="624"/>
      <c r="AI11" s="624"/>
      <c r="AJ11" s="624"/>
      <c r="AK11" s="624">
        <v>3</v>
      </c>
      <c r="AL11" s="624"/>
      <c r="AM11" s="624"/>
      <c r="AN11" s="624"/>
      <c r="AO11" s="624"/>
      <c r="AP11" s="624"/>
      <c r="AQ11" s="624"/>
      <c r="AR11" s="624"/>
      <c r="AS11" s="624"/>
      <c r="AT11" s="624">
        <v>4</v>
      </c>
      <c r="AU11" s="624"/>
      <c r="AV11" s="624"/>
      <c r="AW11" s="624"/>
      <c r="AX11" s="624"/>
      <c r="AY11" s="624"/>
      <c r="AZ11" s="624"/>
      <c r="BA11" s="624"/>
      <c r="BB11" s="624">
        <v>5</v>
      </c>
      <c r="BC11" s="624"/>
      <c r="BD11" s="624"/>
      <c r="BE11" s="624"/>
      <c r="BF11" s="624"/>
      <c r="BG11" s="624"/>
      <c r="BH11" s="624"/>
      <c r="BI11" s="624"/>
      <c r="BJ11" s="624">
        <v>6</v>
      </c>
      <c r="BK11" s="624"/>
      <c r="BL11" s="624"/>
      <c r="BM11" s="624"/>
      <c r="BN11" s="624"/>
      <c r="BO11" s="624"/>
      <c r="BP11" s="624"/>
      <c r="BQ11" s="624"/>
      <c r="BR11" s="624">
        <v>7</v>
      </c>
      <c r="BS11" s="624"/>
      <c r="BT11" s="624"/>
      <c r="BU11" s="624"/>
      <c r="BV11" s="624"/>
      <c r="BW11" s="624"/>
      <c r="BX11" s="624"/>
      <c r="BY11" s="624"/>
      <c r="BZ11" s="624">
        <v>8</v>
      </c>
      <c r="CA11" s="624"/>
      <c r="CB11" s="624"/>
      <c r="CC11" s="624"/>
      <c r="CD11" s="624"/>
      <c r="CE11" s="624"/>
      <c r="CF11" s="624"/>
      <c r="CG11" s="624"/>
      <c r="CH11" s="624">
        <v>9</v>
      </c>
      <c r="CI11" s="624"/>
      <c r="CJ11" s="624"/>
      <c r="CK11" s="624"/>
      <c r="CL11" s="624"/>
      <c r="CM11" s="624"/>
      <c r="CN11" s="624"/>
      <c r="CO11" s="624"/>
      <c r="CP11" s="624">
        <v>10</v>
      </c>
      <c r="CQ11" s="624"/>
      <c r="CR11" s="624"/>
      <c r="CS11" s="624"/>
      <c r="CT11" s="624"/>
      <c r="CU11" s="624"/>
      <c r="CV11" s="624"/>
      <c r="CW11" s="624"/>
      <c r="CX11" s="624">
        <v>11</v>
      </c>
      <c r="CY11" s="624"/>
      <c r="CZ11" s="624"/>
      <c r="DA11" s="624"/>
      <c r="DB11" s="624"/>
      <c r="DC11" s="624"/>
      <c r="DD11" s="624"/>
      <c r="DE11" s="624"/>
      <c r="DF11" s="624">
        <v>12</v>
      </c>
      <c r="DG11" s="624"/>
      <c r="DH11" s="624"/>
      <c r="DI11" s="624"/>
      <c r="DJ11" s="624"/>
      <c r="DK11" s="624"/>
      <c r="DL11" s="624"/>
      <c r="DM11" s="624"/>
      <c r="DN11" s="624">
        <v>13</v>
      </c>
      <c r="DO11" s="624"/>
      <c r="DP11" s="624"/>
      <c r="DQ11" s="624"/>
      <c r="DR11" s="624"/>
      <c r="DS11" s="624"/>
      <c r="DT11" s="624"/>
      <c r="DU11" s="624"/>
      <c r="DV11" s="624">
        <v>14</v>
      </c>
      <c r="DW11" s="624"/>
      <c r="DX11" s="624"/>
      <c r="DY11" s="624"/>
      <c r="DZ11" s="624"/>
      <c r="EA11" s="624"/>
      <c r="EB11" s="624"/>
      <c r="EC11" s="624"/>
      <c r="ED11" s="624">
        <v>15</v>
      </c>
      <c r="EE11" s="624"/>
      <c r="EF11" s="624"/>
      <c r="EG11" s="624"/>
      <c r="EH11" s="624"/>
      <c r="EI11" s="624"/>
      <c r="EJ11" s="624"/>
      <c r="EK11" s="635"/>
    </row>
    <row r="12" spans="1:141" s="119" customFormat="1" ht="15" customHeight="1" x14ac:dyDescent="0.2">
      <c r="A12" s="827" t="s">
        <v>647</v>
      </c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27"/>
      <c r="AC12" s="827"/>
      <c r="AD12" s="827"/>
      <c r="AE12" s="827"/>
      <c r="AF12" s="834" t="s">
        <v>44</v>
      </c>
      <c r="AG12" s="835"/>
      <c r="AH12" s="835"/>
      <c r="AI12" s="835"/>
      <c r="AJ12" s="835"/>
      <c r="AK12" s="401">
        <f>SUM(AK13,AK35,AK36,AK42)</f>
        <v>33995396.059999995</v>
      </c>
      <c r="AL12" s="401"/>
      <c r="AM12" s="401"/>
      <c r="AN12" s="401"/>
      <c r="AO12" s="401"/>
      <c r="AP12" s="401"/>
      <c r="AQ12" s="401"/>
      <c r="AR12" s="401"/>
      <c r="AS12" s="401"/>
      <c r="AT12" s="401">
        <f>SUM(AT13,AT36,AT35,AT42)</f>
        <v>11242015.289999997</v>
      </c>
      <c r="AU12" s="401"/>
      <c r="AV12" s="401"/>
      <c r="AW12" s="401"/>
      <c r="AX12" s="401"/>
      <c r="AY12" s="401"/>
      <c r="AZ12" s="401"/>
      <c r="BA12" s="401"/>
      <c r="BB12" s="401">
        <f t="shared" ref="BB12" si="0">SUM(BB13,BB36,BB35,BB42)</f>
        <v>259629.6</v>
      </c>
      <c r="BC12" s="401"/>
      <c r="BD12" s="401"/>
      <c r="BE12" s="401"/>
      <c r="BF12" s="401"/>
      <c r="BG12" s="401"/>
      <c r="BH12" s="401"/>
      <c r="BI12" s="401"/>
      <c r="BJ12" s="401">
        <f t="shared" ref="BJ12" si="1">SUM(BJ13,BJ36,BJ35,BJ42)</f>
        <v>99466.48</v>
      </c>
      <c r="BK12" s="401"/>
      <c r="BL12" s="401"/>
      <c r="BM12" s="401"/>
      <c r="BN12" s="401"/>
      <c r="BO12" s="401"/>
      <c r="BP12" s="401"/>
      <c r="BQ12" s="401"/>
      <c r="BR12" s="401">
        <f t="shared" ref="BR12" si="2">SUM(BR13,BR36,BR35,BR42)</f>
        <v>0</v>
      </c>
      <c r="BS12" s="401"/>
      <c r="BT12" s="401"/>
      <c r="BU12" s="401"/>
      <c r="BV12" s="401"/>
      <c r="BW12" s="401"/>
      <c r="BX12" s="401"/>
      <c r="BY12" s="401"/>
      <c r="BZ12" s="401">
        <f t="shared" ref="BZ12" si="3">SUM(BZ13,BZ36,BZ35,BZ42)</f>
        <v>727694.57000000007</v>
      </c>
      <c r="CA12" s="401"/>
      <c r="CB12" s="401"/>
      <c r="CC12" s="401"/>
      <c r="CD12" s="401"/>
      <c r="CE12" s="401"/>
      <c r="CF12" s="401"/>
      <c r="CG12" s="401"/>
      <c r="CH12" s="401">
        <f t="shared" ref="CH12" si="4">SUM(CH13,CH36,CH35,CH42)</f>
        <v>48490</v>
      </c>
      <c r="CI12" s="401"/>
      <c r="CJ12" s="401"/>
      <c r="CK12" s="401"/>
      <c r="CL12" s="401"/>
      <c r="CM12" s="401"/>
      <c r="CN12" s="401"/>
      <c r="CO12" s="401"/>
      <c r="CP12" s="401">
        <f t="shared" ref="CP12" si="5">SUM(CP13,CP36,CP35,CP42)</f>
        <v>0</v>
      </c>
      <c r="CQ12" s="401"/>
      <c r="CR12" s="401"/>
      <c r="CS12" s="401"/>
      <c r="CT12" s="401"/>
      <c r="CU12" s="401"/>
      <c r="CV12" s="401"/>
      <c r="CW12" s="401"/>
      <c r="CX12" s="401">
        <f t="shared" ref="CX12" si="6">SUM(CX13,CX36,CX35,CX42)</f>
        <v>0</v>
      </c>
      <c r="CY12" s="401"/>
      <c r="CZ12" s="401"/>
      <c r="DA12" s="401"/>
      <c r="DB12" s="401"/>
      <c r="DC12" s="401"/>
      <c r="DD12" s="401"/>
      <c r="DE12" s="401"/>
      <c r="DF12" s="401">
        <f t="shared" ref="DF12" si="7">SUM(DF13,DF36,DF35,DF42)</f>
        <v>19456290.130000003</v>
      </c>
      <c r="DG12" s="401"/>
      <c r="DH12" s="401"/>
      <c r="DI12" s="401"/>
      <c r="DJ12" s="401"/>
      <c r="DK12" s="401"/>
      <c r="DL12" s="401"/>
      <c r="DM12" s="401"/>
      <c r="DN12" s="401">
        <f t="shared" ref="DN12" si="8">SUM(DN13,DN36,DN35,DN42)</f>
        <v>1621357.5099999998</v>
      </c>
      <c r="DO12" s="401"/>
      <c r="DP12" s="401"/>
      <c r="DQ12" s="401"/>
      <c r="DR12" s="401"/>
      <c r="DS12" s="401"/>
      <c r="DT12" s="401"/>
      <c r="DU12" s="401"/>
      <c r="DV12" s="836">
        <f t="shared" ref="DV12" si="9">SUM(DV13,DV36,DV35,DV42)</f>
        <v>494670.69</v>
      </c>
      <c r="DW12" s="836"/>
      <c r="DX12" s="836"/>
      <c r="DY12" s="836"/>
      <c r="DZ12" s="836"/>
      <c r="EA12" s="836"/>
      <c r="EB12" s="836"/>
      <c r="EC12" s="836"/>
      <c r="ED12" s="401">
        <f t="shared" ref="ED12" si="10">SUM(ED13,ED36,ED35,ED42)</f>
        <v>0</v>
      </c>
      <c r="EE12" s="401"/>
      <c r="EF12" s="401"/>
      <c r="EG12" s="401"/>
      <c r="EH12" s="401"/>
      <c r="EI12" s="401"/>
      <c r="EJ12" s="401"/>
      <c r="EK12" s="401"/>
    </row>
    <row r="13" spans="1:141" s="119" customFormat="1" ht="12.75" x14ac:dyDescent="0.2">
      <c r="A13" s="829" t="s">
        <v>648</v>
      </c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720" t="s">
        <v>287</v>
      </c>
      <c r="AG13" s="579"/>
      <c r="AH13" s="579"/>
      <c r="AI13" s="579"/>
      <c r="AJ13" s="579"/>
      <c r="AK13" s="402">
        <f>SUM(AK15:AS34)</f>
        <v>31849743.939999994</v>
      </c>
      <c r="AL13" s="402"/>
      <c r="AM13" s="402"/>
      <c r="AN13" s="402"/>
      <c r="AO13" s="402"/>
      <c r="AP13" s="402"/>
      <c r="AQ13" s="402"/>
      <c r="AR13" s="402"/>
      <c r="AS13" s="402"/>
      <c r="AT13" s="402">
        <f>SUM(AT15:BA34)</f>
        <v>10283522.819999998</v>
      </c>
      <c r="AU13" s="402"/>
      <c r="AV13" s="402"/>
      <c r="AW13" s="402"/>
      <c r="AX13" s="402"/>
      <c r="AY13" s="402"/>
      <c r="AZ13" s="402"/>
      <c r="BA13" s="402"/>
      <c r="BB13" s="402">
        <f t="shared" ref="BB13" si="11">SUM(BB15:BI34)</f>
        <v>210401.04</v>
      </c>
      <c r="BC13" s="402"/>
      <c r="BD13" s="402"/>
      <c r="BE13" s="402"/>
      <c r="BF13" s="402"/>
      <c r="BG13" s="402"/>
      <c r="BH13" s="402"/>
      <c r="BI13" s="402"/>
      <c r="BJ13" s="402">
        <f t="shared" ref="BJ13" si="12">SUM(BJ15:BQ34)</f>
        <v>93311.84</v>
      </c>
      <c r="BK13" s="402"/>
      <c r="BL13" s="402"/>
      <c r="BM13" s="402"/>
      <c r="BN13" s="402"/>
      <c r="BO13" s="402"/>
      <c r="BP13" s="402"/>
      <c r="BQ13" s="402"/>
      <c r="BR13" s="402">
        <f t="shared" ref="BR13" si="13">SUM(BR15:BY34)</f>
        <v>0</v>
      </c>
      <c r="BS13" s="402"/>
      <c r="BT13" s="402"/>
      <c r="BU13" s="402"/>
      <c r="BV13" s="402"/>
      <c r="BW13" s="402"/>
      <c r="BX13" s="402"/>
      <c r="BY13" s="402"/>
      <c r="BZ13" s="402">
        <f t="shared" ref="BZ13" si="14">SUM(BZ15:CG34)</f>
        <v>691833.05</v>
      </c>
      <c r="CA13" s="402"/>
      <c r="CB13" s="402"/>
      <c r="CC13" s="402"/>
      <c r="CD13" s="402"/>
      <c r="CE13" s="402"/>
      <c r="CF13" s="402"/>
      <c r="CG13" s="402"/>
      <c r="CH13" s="402">
        <f t="shared" ref="CH13" si="15">SUM(CH15:CO34)</f>
        <v>48490</v>
      </c>
      <c r="CI13" s="402"/>
      <c r="CJ13" s="402"/>
      <c r="CK13" s="402"/>
      <c r="CL13" s="402"/>
      <c r="CM13" s="402"/>
      <c r="CN13" s="402"/>
      <c r="CO13" s="402"/>
      <c r="CP13" s="402">
        <f t="shared" ref="CP13" si="16">SUM(CP15:CW34)</f>
        <v>0</v>
      </c>
      <c r="CQ13" s="402"/>
      <c r="CR13" s="402"/>
      <c r="CS13" s="402"/>
      <c r="CT13" s="402"/>
      <c r="CU13" s="402"/>
      <c r="CV13" s="402"/>
      <c r="CW13" s="402"/>
      <c r="CX13" s="402">
        <f t="shared" ref="CX13" si="17">SUM(CX15:DE34)</f>
        <v>0</v>
      </c>
      <c r="CY13" s="402"/>
      <c r="CZ13" s="402"/>
      <c r="DA13" s="402"/>
      <c r="DB13" s="402"/>
      <c r="DC13" s="402"/>
      <c r="DD13" s="402"/>
      <c r="DE13" s="402"/>
      <c r="DF13" s="402">
        <f t="shared" ref="DF13" si="18">SUM(DF15:DM34)</f>
        <v>18469966.690000001</v>
      </c>
      <c r="DG13" s="402"/>
      <c r="DH13" s="402"/>
      <c r="DI13" s="402"/>
      <c r="DJ13" s="402"/>
      <c r="DK13" s="402"/>
      <c r="DL13" s="402"/>
      <c r="DM13" s="402"/>
      <c r="DN13" s="814">
        <v>1539163.89</v>
      </c>
      <c r="DO13" s="815"/>
      <c r="DP13" s="815"/>
      <c r="DQ13" s="815"/>
      <c r="DR13" s="815"/>
      <c r="DS13" s="815"/>
      <c r="DT13" s="815"/>
      <c r="DU13" s="816"/>
      <c r="DV13" s="646">
        <f t="shared" ref="DV13" si="19">SUM(DV15:EC19)</f>
        <v>467272.82</v>
      </c>
      <c r="DW13" s="646"/>
      <c r="DX13" s="646"/>
      <c r="DY13" s="646"/>
      <c r="DZ13" s="646"/>
      <c r="EA13" s="646"/>
      <c r="EB13" s="646"/>
      <c r="EC13" s="646"/>
      <c r="ED13" s="402">
        <f t="shared" ref="ED13" si="20">SUM(ED15:EK19)</f>
        <v>0</v>
      </c>
      <c r="EE13" s="402"/>
      <c r="EF13" s="402"/>
      <c r="EG13" s="402"/>
      <c r="EH13" s="402"/>
      <c r="EI13" s="402"/>
      <c r="EJ13" s="402"/>
      <c r="EK13" s="402"/>
    </row>
    <row r="14" spans="1:141" s="119" customFormat="1" ht="12.75" x14ac:dyDescent="0.2">
      <c r="A14" s="716" t="s">
        <v>649</v>
      </c>
      <c r="B14" s="716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20"/>
      <c r="AG14" s="579"/>
      <c r="AH14" s="579"/>
      <c r="AI14" s="579"/>
      <c r="AJ14" s="579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820"/>
      <c r="DO14" s="821"/>
      <c r="DP14" s="821"/>
      <c r="DQ14" s="821"/>
      <c r="DR14" s="821"/>
      <c r="DS14" s="821"/>
      <c r="DT14" s="821"/>
      <c r="DU14" s="822"/>
      <c r="DV14" s="646"/>
      <c r="DW14" s="646"/>
      <c r="DX14" s="646"/>
      <c r="DY14" s="646"/>
      <c r="DZ14" s="646"/>
      <c r="EA14" s="646"/>
      <c r="EB14" s="646"/>
      <c r="EC14" s="646"/>
      <c r="ED14" s="402"/>
      <c r="EE14" s="402"/>
      <c r="EF14" s="402"/>
      <c r="EG14" s="402"/>
      <c r="EH14" s="402"/>
      <c r="EI14" s="402"/>
      <c r="EJ14" s="402"/>
      <c r="EK14" s="402"/>
    </row>
    <row r="15" spans="1:141" s="119" customFormat="1" ht="12.75" customHeight="1" x14ac:dyDescent="0.2">
      <c r="A15" s="725" t="s">
        <v>650</v>
      </c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0" t="s">
        <v>672</v>
      </c>
      <c r="AG15" s="579"/>
      <c r="AH15" s="579"/>
      <c r="AI15" s="579"/>
      <c r="AJ15" s="579"/>
      <c r="AK15" s="402">
        <f>SUM(AT15:EC17)</f>
        <v>13008280.339999998</v>
      </c>
      <c r="AL15" s="402"/>
      <c r="AM15" s="402"/>
      <c r="AN15" s="402"/>
      <c r="AO15" s="402"/>
      <c r="AP15" s="402"/>
      <c r="AQ15" s="402"/>
      <c r="AR15" s="402"/>
      <c r="AS15" s="402"/>
      <c r="AT15" s="402">
        <v>3953952.44</v>
      </c>
      <c r="AU15" s="402"/>
      <c r="AV15" s="402"/>
      <c r="AW15" s="402"/>
      <c r="AX15" s="402"/>
      <c r="AY15" s="402"/>
      <c r="AZ15" s="402"/>
      <c r="BA15" s="402"/>
      <c r="BB15" s="402">
        <v>68400</v>
      </c>
      <c r="BC15" s="402"/>
      <c r="BD15" s="402"/>
      <c r="BE15" s="402"/>
      <c r="BF15" s="402"/>
      <c r="BG15" s="402"/>
      <c r="BH15" s="402"/>
      <c r="BI15" s="402"/>
      <c r="BJ15" s="402">
        <f>9625.28+2406.32+6617.37+4812.64+14437.92</f>
        <v>37899.53</v>
      </c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>
        <v>199600</v>
      </c>
      <c r="CA15" s="402"/>
      <c r="CB15" s="402"/>
      <c r="CC15" s="402"/>
      <c r="CD15" s="402"/>
      <c r="CE15" s="402"/>
      <c r="CF15" s="402"/>
      <c r="CG15" s="402"/>
      <c r="CH15" s="402">
        <v>15800</v>
      </c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>
        <v>7859365.5499999998</v>
      </c>
      <c r="DG15" s="402"/>
      <c r="DH15" s="402"/>
      <c r="DI15" s="402"/>
      <c r="DJ15" s="402"/>
      <c r="DK15" s="402"/>
      <c r="DL15" s="402"/>
      <c r="DM15" s="402"/>
      <c r="DN15" s="814">
        <v>654947.12</v>
      </c>
      <c r="DO15" s="815"/>
      <c r="DP15" s="815"/>
      <c r="DQ15" s="815"/>
      <c r="DR15" s="815"/>
      <c r="DS15" s="815"/>
      <c r="DT15" s="815"/>
      <c r="DU15" s="816"/>
      <c r="DV15" s="814">
        <v>218315.7</v>
      </c>
      <c r="DW15" s="815"/>
      <c r="DX15" s="815"/>
      <c r="DY15" s="815"/>
      <c r="DZ15" s="815"/>
      <c r="EA15" s="815"/>
      <c r="EB15" s="815"/>
      <c r="EC15" s="816"/>
      <c r="ED15" s="402"/>
      <c r="EE15" s="402"/>
      <c r="EF15" s="402"/>
      <c r="EG15" s="402"/>
      <c r="EH15" s="402"/>
      <c r="EI15" s="402"/>
      <c r="EJ15" s="402"/>
      <c r="EK15" s="576"/>
    </row>
    <row r="16" spans="1:141" s="119" customFormat="1" ht="12.75" x14ac:dyDescent="0.2">
      <c r="A16" s="828" t="s">
        <v>651</v>
      </c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720"/>
      <c r="AG16" s="579"/>
      <c r="AH16" s="579"/>
      <c r="AI16" s="579"/>
      <c r="AJ16" s="579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817"/>
      <c r="DO16" s="818"/>
      <c r="DP16" s="818"/>
      <c r="DQ16" s="818"/>
      <c r="DR16" s="818"/>
      <c r="DS16" s="818"/>
      <c r="DT16" s="818"/>
      <c r="DU16" s="819"/>
      <c r="DV16" s="817"/>
      <c r="DW16" s="818"/>
      <c r="DX16" s="818"/>
      <c r="DY16" s="818"/>
      <c r="DZ16" s="818"/>
      <c r="EA16" s="818"/>
      <c r="EB16" s="818"/>
      <c r="EC16" s="819"/>
      <c r="ED16" s="402"/>
      <c r="EE16" s="402"/>
      <c r="EF16" s="402"/>
      <c r="EG16" s="402"/>
      <c r="EH16" s="402"/>
      <c r="EI16" s="402"/>
      <c r="EJ16" s="402"/>
      <c r="EK16" s="576"/>
    </row>
    <row r="17" spans="1:141" s="119" customFormat="1" ht="12.75" x14ac:dyDescent="0.2">
      <c r="A17" s="724" t="s">
        <v>652</v>
      </c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0"/>
      <c r="AG17" s="579"/>
      <c r="AH17" s="579"/>
      <c r="AI17" s="579"/>
      <c r="AJ17" s="579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820"/>
      <c r="DO17" s="821"/>
      <c r="DP17" s="821"/>
      <c r="DQ17" s="821"/>
      <c r="DR17" s="821"/>
      <c r="DS17" s="821"/>
      <c r="DT17" s="821"/>
      <c r="DU17" s="822"/>
      <c r="DV17" s="820"/>
      <c r="DW17" s="821"/>
      <c r="DX17" s="821"/>
      <c r="DY17" s="821"/>
      <c r="DZ17" s="821"/>
      <c r="EA17" s="821"/>
      <c r="EB17" s="821"/>
      <c r="EC17" s="822"/>
      <c r="ED17" s="402"/>
      <c r="EE17" s="402"/>
      <c r="EF17" s="402"/>
      <c r="EG17" s="402"/>
      <c r="EH17" s="402"/>
      <c r="EI17" s="402"/>
      <c r="EJ17" s="402"/>
      <c r="EK17" s="576"/>
    </row>
    <row r="18" spans="1:141" s="119" customFormat="1" ht="12.75" x14ac:dyDescent="0.2">
      <c r="A18" s="725" t="s">
        <v>651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0" t="s">
        <v>798</v>
      </c>
      <c r="AG18" s="579"/>
      <c r="AH18" s="579"/>
      <c r="AI18" s="579"/>
      <c r="AJ18" s="579"/>
      <c r="AK18" s="402">
        <f>SUM(AT18:EC19)</f>
        <v>16509720.889999999</v>
      </c>
      <c r="AL18" s="402"/>
      <c r="AM18" s="402"/>
      <c r="AN18" s="402"/>
      <c r="AO18" s="402"/>
      <c r="AP18" s="402"/>
      <c r="AQ18" s="402"/>
      <c r="AR18" s="402"/>
      <c r="AS18" s="402"/>
      <c r="AT18" s="402">
        <v>5845208.7699999996</v>
      </c>
      <c r="AU18" s="402"/>
      <c r="AV18" s="402"/>
      <c r="AW18" s="402"/>
      <c r="AX18" s="402"/>
      <c r="AY18" s="402"/>
      <c r="AZ18" s="402"/>
      <c r="BA18" s="402"/>
      <c r="BB18" s="402">
        <v>142001.04</v>
      </c>
      <c r="BC18" s="402"/>
      <c r="BD18" s="402"/>
      <c r="BE18" s="402"/>
      <c r="BF18" s="402"/>
      <c r="BG18" s="402"/>
      <c r="BH18" s="402"/>
      <c r="BI18" s="402"/>
      <c r="BJ18" s="402">
        <f>13234.74+7218.96+9825.8+9023.69</f>
        <v>39303.19</v>
      </c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>
        <f>196733.05+295500</f>
        <v>492233.05</v>
      </c>
      <c r="CA18" s="402"/>
      <c r="CB18" s="402"/>
      <c r="CC18" s="402"/>
      <c r="CD18" s="402"/>
      <c r="CE18" s="402"/>
      <c r="CF18" s="402"/>
      <c r="CG18" s="402"/>
      <c r="CH18" s="402">
        <v>32690</v>
      </c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>
        <v>8962456.3599999994</v>
      </c>
      <c r="DG18" s="402"/>
      <c r="DH18" s="402"/>
      <c r="DI18" s="402"/>
      <c r="DJ18" s="402"/>
      <c r="DK18" s="402"/>
      <c r="DL18" s="402"/>
      <c r="DM18" s="402"/>
      <c r="DN18" s="814">
        <v>746871.36</v>
      </c>
      <c r="DO18" s="815"/>
      <c r="DP18" s="815"/>
      <c r="DQ18" s="815"/>
      <c r="DR18" s="815"/>
      <c r="DS18" s="815"/>
      <c r="DT18" s="815"/>
      <c r="DU18" s="816"/>
      <c r="DV18" s="814">
        <v>248957.12</v>
      </c>
      <c r="DW18" s="815"/>
      <c r="DX18" s="815"/>
      <c r="DY18" s="815"/>
      <c r="DZ18" s="815"/>
      <c r="EA18" s="815"/>
      <c r="EB18" s="815"/>
      <c r="EC18" s="816"/>
      <c r="ED18" s="402"/>
      <c r="EE18" s="402"/>
      <c r="EF18" s="402"/>
      <c r="EG18" s="402"/>
      <c r="EH18" s="402"/>
      <c r="EI18" s="402"/>
      <c r="EJ18" s="402"/>
      <c r="EK18" s="576"/>
    </row>
    <row r="19" spans="1:141" s="119" customFormat="1" ht="12.75" x14ac:dyDescent="0.2">
      <c r="A19" s="724" t="s">
        <v>653</v>
      </c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  <c r="AF19" s="720"/>
      <c r="AG19" s="579"/>
      <c r="AH19" s="579"/>
      <c r="AI19" s="579"/>
      <c r="AJ19" s="579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820"/>
      <c r="DO19" s="821"/>
      <c r="DP19" s="821"/>
      <c r="DQ19" s="821"/>
      <c r="DR19" s="821"/>
      <c r="DS19" s="821"/>
      <c r="DT19" s="821"/>
      <c r="DU19" s="822"/>
      <c r="DV19" s="820"/>
      <c r="DW19" s="821"/>
      <c r="DX19" s="821"/>
      <c r="DY19" s="821"/>
      <c r="DZ19" s="821"/>
      <c r="EA19" s="821"/>
      <c r="EB19" s="821"/>
      <c r="EC19" s="822"/>
      <c r="ED19" s="402"/>
      <c r="EE19" s="402"/>
      <c r="EF19" s="402"/>
      <c r="EG19" s="402"/>
      <c r="EH19" s="402"/>
      <c r="EI19" s="402"/>
      <c r="EJ19" s="402"/>
      <c r="EK19" s="576"/>
    </row>
    <row r="20" spans="1:141" s="119" customFormat="1" ht="12.75" x14ac:dyDescent="0.2">
      <c r="A20" s="830" t="s">
        <v>654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720" t="s">
        <v>673</v>
      </c>
      <c r="AG20" s="579"/>
      <c r="AH20" s="579"/>
      <c r="AI20" s="579"/>
      <c r="AJ20" s="579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814"/>
      <c r="DO20" s="815"/>
      <c r="DP20" s="815"/>
      <c r="DQ20" s="815"/>
      <c r="DR20" s="815"/>
      <c r="DS20" s="815"/>
      <c r="DT20" s="815"/>
      <c r="DU20" s="816"/>
      <c r="DV20" s="814"/>
      <c r="DW20" s="815"/>
      <c r="DX20" s="815"/>
      <c r="DY20" s="815"/>
      <c r="DZ20" s="815"/>
      <c r="EA20" s="815"/>
      <c r="EB20" s="815"/>
      <c r="EC20" s="816"/>
      <c r="ED20" s="402"/>
      <c r="EE20" s="402"/>
      <c r="EF20" s="402"/>
      <c r="EG20" s="402"/>
      <c r="EH20" s="402"/>
      <c r="EI20" s="402"/>
      <c r="EJ20" s="402"/>
      <c r="EK20" s="576"/>
    </row>
    <row r="21" spans="1:141" s="119" customFormat="1" ht="12.75" x14ac:dyDescent="0.2">
      <c r="A21" s="830" t="s">
        <v>655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720"/>
      <c r="AG21" s="579"/>
      <c r="AH21" s="579"/>
      <c r="AI21" s="579"/>
      <c r="AJ21" s="579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817"/>
      <c r="DO21" s="818"/>
      <c r="DP21" s="818"/>
      <c r="DQ21" s="818"/>
      <c r="DR21" s="818"/>
      <c r="DS21" s="818"/>
      <c r="DT21" s="818"/>
      <c r="DU21" s="819"/>
      <c r="DV21" s="817"/>
      <c r="DW21" s="818"/>
      <c r="DX21" s="818"/>
      <c r="DY21" s="818"/>
      <c r="DZ21" s="818"/>
      <c r="EA21" s="818"/>
      <c r="EB21" s="818"/>
      <c r="EC21" s="819"/>
      <c r="ED21" s="402"/>
      <c r="EE21" s="402"/>
      <c r="EF21" s="402"/>
      <c r="EG21" s="402"/>
      <c r="EH21" s="402"/>
      <c r="EI21" s="402"/>
      <c r="EJ21" s="402"/>
      <c r="EK21" s="576"/>
    </row>
    <row r="22" spans="1:141" s="119" customFormat="1" ht="12.75" x14ac:dyDescent="0.2">
      <c r="A22" s="724" t="s">
        <v>656</v>
      </c>
      <c r="B22" s="724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0"/>
      <c r="AG22" s="579"/>
      <c r="AH22" s="579"/>
      <c r="AI22" s="579"/>
      <c r="AJ22" s="579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820"/>
      <c r="DO22" s="821"/>
      <c r="DP22" s="821"/>
      <c r="DQ22" s="821"/>
      <c r="DR22" s="821"/>
      <c r="DS22" s="821"/>
      <c r="DT22" s="821"/>
      <c r="DU22" s="822"/>
      <c r="DV22" s="820"/>
      <c r="DW22" s="821"/>
      <c r="DX22" s="821"/>
      <c r="DY22" s="821"/>
      <c r="DZ22" s="821"/>
      <c r="EA22" s="821"/>
      <c r="EB22" s="821"/>
      <c r="EC22" s="822"/>
      <c r="ED22" s="402"/>
      <c r="EE22" s="402"/>
      <c r="EF22" s="402"/>
      <c r="EG22" s="402"/>
      <c r="EH22" s="402"/>
      <c r="EI22" s="402"/>
      <c r="EJ22" s="402"/>
      <c r="EK22" s="576"/>
    </row>
    <row r="23" spans="1:141" s="119" customFormat="1" ht="12.75" x14ac:dyDescent="0.2">
      <c r="A23" s="725" t="s">
        <v>654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0" t="s">
        <v>674</v>
      </c>
      <c r="AG23" s="579"/>
      <c r="AH23" s="579"/>
      <c r="AI23" s="579"/>
      <c r="AJ23" s="579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814"/>
      <c r="DO23" s="815"/>
      <c r="DP23" s="815"/>
      <c r="DQ23" s="815"/>
      <c r="DR23" s="815"/>
      <c r="DS23" s="815"/>
      <c r="DT23" s="815"/>
      <c r="DU23" s="816"/>
      <c r="DV23" s="814"/>
      <c r="DW23" s="815"/>
      <c r="DX23" s="815"/>
      <c r="DY23" s="815"/>
      <c r="DZ23" s="815"/>
      <c r="EA23" s="815"/>
      <c r="EB23" s="815"/>
      <c r="EC23" s="816"/>
      <c r="ED23" s="402"/>
      <c r="EE23" s="402"/>
      <c r="EF23" s="402"/>
      <c r="EG23" s="402"/>
      <c r="EH23" s="402"/>
      <c r="EI23" s="402"/>
      <c r="EJ23" s="402"/>
      <c r="EK23" s="576"/>
    </row>
    <row r="24" spans="1:141" s="119" customFormat="1" ht="12.75" x14ac:dyDescent="0.2">
      <c r="A24" s="828" t="s">
        <v>655</v>
      </c>
      <c r="B24" s="828"/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720"/>
      <c r="AG24" s="579"/>
      <c r="AH24" s="579"/>
      <c r="AI24" s="579"/>
      <c r="AJ24" s="579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817"/>
      <c r="DO24" s="818"/>
      <c r="DP24" s="818"/>
      <c r="DQ24" s="818"/>
      <c r="DR24" s="818"/>
      <c r="DS24" s="818"/>
      <c r="DT24" s="818"/>
      <c r="DU24" s="819"/>
      <c r="DV24" s="817"/>
      <c r="DW24" s="818"/>
      <c r="DX24" s="818"/>
      <c r="DY24" s="818"/>
      <c r="DZ24" s="818"/>
      <c r="EA24" s="818"/>
      <c r="EB24" s="818"/>
      <c r="EC24" s="819"/>
      <c r="ED24" s="402"/>
      <c r="EE24" s="402"/>
      <c r="EF24" s="402"/>
      <c r="EG24" s="402"/>
      <c r="EH24" s="402"/>
      <c r="EI24" s="402"/>
      <c r="EJ24" s="402"/>
      <c r="EK24" s="576"/>
    </row>
    <row r="25" spans="1:141" s="119" customFormat="1" ht="12.75" x14ac:dyDescent="0.2">
      <c r="A25" s="724" t="s">
        <v>657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0"/>
      <c r="AG25" s="579"/>
      <c r="AH25" s="579"/>
      <c r="AI25" s="579"/>
      <c r="AJ25" s="579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820"/>
      <c r="DO25" s="821"/>
      <c r="DP25" s="821"/>
      <c r="DQ25" s="821"/>
      <c r="DR25" s="821"/>
      <c r="DS25" s="821"/>
      <c r="DT25" s="821"/>
      <c r="DU25" s="822"/>
      <c r="DV25" s="820"/>
      <c r="DW25" s="821"/>
      <c r="DX25" s="821"/>
      <c r="DY25" s="821"/>
      <c r="DZ25" s="821"/>
      <c r="EA25" s="821"/>
      <c r="EB25" s="821"/>
      <c r="EC25" s="822"/>
      <c r="ED25" s="402"/>
      <c r="EE25" s="402"/>
      <c r="EF25" s="402"/>
      <c r="EG25" s="402"/>
      <c r="EH25" s="402"/>
      <c r="EI25" s="402"/>
      <c r="EJ25" s="402"/>
      <c r="EK25" s="576"/>
    </row>
    <row r="26" spans="1:141" s="119" customFormat="1" ht="12.75" x14ac:dyDescent="0.2">
      <c r="A26" s="725" t="s">
        <v>658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0" t="s">
        <v>675</v>
      </c>
      <c r="AG26" s="579"/>
      <c r="AH26" s="579"/>
      <c r="AI26" s="579"/>
      <c r="AJ26" s="579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814"/>
      <c r="DO26" s="815"/>
      <c r="DP26" s="815"/>
      <c r="DQ26" s="815"/>
      <c r="DR26" s="815"/>
      <c r="DS26" s="815"/>
      <c r="DT26" s="815"/>
      <c r="DU26" s="816"/>
      <c r="DV26" s="814"/>
      <c r="DW26" s="815"/>
      <c r="DX26" s="815"/>
      <c r="DY26" s="815"/>
      <c r="DZ26" s="815"/>
      <c r="EA26" s="815"/>
      <c r="EB26" s="815"/>
      <c r="EC26" s="816"/>
      <c r="ED26" s="402"/>
      <c r="EE26" s="402"/>
      <c r="EF26" s="402"/>
      <c r="EG26" s="402"/>
      <c r="EH26" s="402"/>
      <c r="EI26" s="402"/>
      <c r="EJ26" s="402"/>
      <c r="EK26" s="576"/>
    </row>
    <row r="27" spans="1:141" s="119" customFormat="1" ht="12.75" x14ac:dyDescent="0.2">
      <c r="A27" s="828" t="s">
        <v>655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720"/>
      <c r="AG27" s="579"/>
      <c r="AH27" s="579"/>
      <c r="AI27" s="579"/>
      <c r="AJ27" s="579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817"/>
      <c r="DO27" s="818"/>
      <c r="DP27" s="818"/>
      <c r="DQ27" s="818"/>
      <c r="DR27" s="818"/>
      <c r="DS27" s="818"/>
      <c r="DT27" s="818"/>
      <c r="DU27" s="819"/>
      <c r="DV27" s="817"/>
      <c r="DW27" s="818"/>
      <c r="DX27" s="818"/>
      <c r="DY27" s="818"/>
      <c r="DZ27" s="818"/>
      <c r="EA27" s="818"/>
      <c r="EB27" s="818"/>
      <c r="EC27" s="819"/>
      <c r="ED27" s="402"/>
      <c r="EE27" s="402"/>
      <c r="EF27" s="402"/>
      <c r="EG27" s="402"/>
      <c r="EH27" s="402"/>
      <c r="EI27" s="402"/>
      <c r="EJ27" s="402"/>
      <c r="EK27" s="576"/>
    </row>
    <row r="28" spans="1:141" s="119" customFormat="1" ht="12.75" x14ac:dyDescent="0.2">
      <c r="A28" s="724" t="s">
        <v>656</v>
      </c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0"/>
      <c r="AG28" s="579"/>
      <c r="AH28" s="579"/>
      <c r="AI28" s="579"/>
      <c r="AJ28" s="579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820"/>
      <c r="DO28" s="821"/>
      <c r="DP28" s="821"/>
      <c r="DQ28" s="821"/>
      <c r="DR28" s="821"/>
      <c r="DS28" s="821"/>
      <c r="DT28" s="821"/>
      <c r="DU28" s="822"/>
      <c r="DV28" s="820"/>
      <c r="DW28" s="821"/>
      <c r="DX28" s="821"/>
      <c r="DY28" s="821"/>
      <c r="DZ28" s="821"/>
      <c r="EA28" s="821"/>
      <c r="EB28" s="821"/>
      <c r="EC28" s="822"/>
      <c r="ED28" s="402"/>
      <c r="EE28" s="402"/>
      <c r="EF28" s="402"/>
      <c r="EG28" s="402"/>
      <c r="EH28" s="402"/>
      <c r="EI28" s="402"/>
      <c r="EJ28" s="402"/>
      <c r="EK28" s="576"/>
    </row>
    <row r="29" spans="1:141" s="119" customFormat="1" ht="12.75" x14ac:dyDescent="0.2">
      <c r="A29" s="725" t="s">
        <v>658</v>
      </c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725"/>
      <c r="Y29" s="725"/>
      <c r="Z29" s="725"/>
      <c r="AA29" s="725"/>
      <c r="AB29" s="725"/>
      <c r="AC29" s="725"/>
      <c r="AD29" s="725"/>
      <c r="AE29" s="725"/>
      <c r="AF29" s="720" t="s">
        <v>676</v>
      </c>
      <c r="AG29" s="579"/>
      <c r="AH29" s="579"/>
      <c r="AI29" s="579"/>
      <c r="AJ29" s="579"/>
      <c r="AK29" s="402">
        <f>SUM(AT29:EC31)</f>
        <v>989327.31</v>
      </c>
      <c r="AL29" s="402"/>
      <c r="AM29" s="402"/>
      <c r="AN29" s="402"/>
      <c r="AO29" s="402"/>
      <c r="AP29" s="402"/>
      <c r="AQ29" s="402"/>
      <c r="AR29" s="402"/>
      <c r="AS29" s="402"/>
      <c r="AT29" s="402">
        <v>108599.76</v>
      </c>
      <c r="AU29" s="402"/>
      <c r="AV29" s="402"/>
      <c r="AW29" s="402"/>
      <c r="AX29" s="402"/>
      <c r="AY29" s="402"/>
      <c r="AZ29" s="402"/>
      <c r="BA29" s="402"/>
      <c r="BB29" s="402">
        <v>0</v>
      </c>
      <c r="BC29" s="402"/>
      <c r="BD29" s="402"/>
      <c r="BE29" s="402"/>
      <c r="BF29" s="402"/>
      <c r="BG29" s="402"/>
      <c r="BH29" s="402"/>
      <c r="BI29" s="402"/>
      <c r="BJ29" s="402">
        <v>3480.75</v>
      </c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>
        <v>0</v>
      </c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>
        <v>789522.12</v>
      </c>
      <c r="DG29" s="402"/>
      <c r="DH29" s="402"/>
      <c r="DI29" s="402"/>
      <c r="DJ29" s="402"/>
      <c r="DK29" s="402"/>
      <c r="DL29" s="402"/>
      <c r="DM29" s="402"/>
      <c r="DN29" s="814">
        <v>65793.509999999995</v>
      </c>
      <c r="DO29" s="815"/>
      <c r="DP29" s="815"/>
      <c r="DQ29" s="815"/>
      <c r="DR29" s="815"/>
      <c r="DS29" s="815"/>
      <c r="DT29" s="815"/>
      <c r="DU29" s="816"/>
      <c r="DV29" s="814">
        <v>21931.17</v>
      </c>
      <c r="DW29" s="815"/>
      <c r="DX29" s="815"/>
      <c r="DY29" s="815"/>
      <c r="DZ29" s="815"/>
      <c r="EA29" s="815"/>
      <c r="EB29" s="815"/>
      <c r="EC29" s="816"/>
      <c r="ED29" s="402"/>
      <c r="EE29" s="402"/>
      <c r="EF29" s="402"/>
      <c r="EG29" s="402"/>
      <c r="EH29" s="402"/>
      <c r="EI29" s="402"/>
      <c r="EJ29" s="402"/>
      <c r="EK29" s="576"/>
    </row>
    <row r="30" spans="1:141" s="119" customFormat="1" ht="12.75" x14ac:dyDescent="0.2">
      <c r="A30" s="828" t="s">
        <v>655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720"/>
      <c r="AG30" s="579"/>
      <c r="AH30" s="579"/>
      <c r="AI30" s="579"/>
      <c r="AJ30" s="579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817"/>
      <c r="DO30" s="818"/>
      <c r="DP30" s="818"/>
      <c r="DQ30" s="818"/>
      <c r="DR30" s="818"/>
      <c r="DS30" s="818"/>
      <c r="DT30" s="818"/>
      <c r="DU30" s="819"/>
      <c r="DV30" s="817"/>
      <c r="DW30" s="818"/>
      <c r="DX30" s="818"/>
      <c r="DY30" s="818"/>
      <c r="DZ30" s="818"/>
      <c r="EA30" s="818"/>
      <c r="EB30" s="818"/>
      <c r="EC30" s="819"/>
      <c r="ED30" s="402"/>
      <c r="EE30" s="402"/>
      <c r="EF30" s="402"/>
      <c r="EG30" s="402"/>
      <c r="EH30" s="402"/>
      <c r="EI30" s="402"/>
      <c r="EJ30" s="402"/>
      <c r="EK30" s="576"/>
    </row>
    <row r="31" spans="1:141" s="119" customFormat="1" ht="12.75" x14ac:dyDescent="0.2">
      <c r="A31" s="724" t="s">
        <v>657</v>
      </c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4"/>
      <c r="AE31" s="724"/>
      <c r="AF31" s="720"/>
      <c r="AG31" s="579"/>
      <c r="AH31" s="579"/>
      <c r="AI31" s="579"/>
      <c r="AJ31" s="579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820"/>
      <c r="DO31" s="821"/>
      <c r="DP31" s="821"/>
      <c r="DQ31" s="821"/>
      <c r="DR31" s="821"/>
      <c r="DS31" s="821"/>
      <c r="DT31" s="821"/>
      <c r="DU31" s="822"/>
      <c r="DV31" s="820"/>
      <c r="DW31" s="821"/>
      <c r="DX31" s="821"/>
      <c r="DY31" s="821"/>
      <c r="DZ31" s="821"/>
      <c r="EA31" s="821"/>
      <c r="EB31" s="821"/>
      <c r="EC31" s="822"/>
      <c r="ED31" s="402"/>
      <c r="EE31" s="402"/>
      <c r="EF31" s="402"/>
      <c r="EG31" s="402"/>
      <c r="EH31" s="402"/>
      <c r="EI31" s="402"/>
      <c r="EJ31" s="402"/>
      <c r="EK31" s="576"/>
    </row>
    <row r="32" spans="1:141" s="119" customFormat="1" ht="12.75" x14ac:dyDescent="0.2">
      <c r="A32" s="725" t="s">
        <v>738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  <c r="AF32" s="720" t="s">
        <v>677</v>
      </c>
      <c r="AG32" s="579"/>
      <c r="AH32" s="579"/>
      <c r="AI32" s="579"/>
      <c r="AJ32" s="579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>
        <v>0</v>
      </c>
      <c r="AU32" s="402"/>
      <c r="AV32" s="402"/>
      <c r="AW32" s="402"/>
      <c r="AX32" s="402"/>
      <c r="AY32" s="402"/>
      <c r="AZ32" s="402"/>
      <c r="BA32" s="402"/>
      <c r="BB32" s="402">
        <v>0</v>
      </c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>
        <v>0</v>
      </c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814"/>
      <c r="DO32" s="815"/>
      <c r="DP32" s="815"/>
      <c r="DQ32" s="815"/>
      <c r="DR32" s="815"/>
      <c r="DS32" s="815"/>
      <c r="DT32" s="815"/>
      <c r="DU32" s="816"/>
      <c r="DV32" s="814"/>
      <c r="DW32" s="815"/>
      <c r="DX32" s="815"/>
      <c r="DY32" s="815"/>
      <c r="DZ32" s="815"/>
      <c r="EA32" s="815"/>
      <c r="EB32" s="815"/>
      <c r="EC32" s="816"/>
      <c r="ED32" s="402"/>
      <c r="EE32" s="402"/>
      <c r="EF32" s="402"/>
      <c r="EG32" s="402"/>
      <c r="EH32" s="402"/>
      <c r="EI32" s="402"/>
      <c r="EJ32" s="402"/>
      <c r="EK32" s="576"/>
    </row>
    <row r="33" spans="1:141" s="119" customFormat="1" ht="12.75" x14ac:dyDescent="0.2">
      <c r="A33" s="724" t="s">
        <v>739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0"/>
      <c r="AG33" s="579"/>
      <c r="AH33" s="579"/>
      <c r="AI33" s="579"/>
      <c r="AJ33" s="579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820"/>
      <c r="DO33" s="821"/>
      <c r="DP33" s="821"/>
      <c r="DQ33" s="821"/>
      <c r="DR33" s="821"/>
      <c r="DS33" s="821"/>
      <c r="DT33" s="821"/>
      <c r="DU33" s="822"/>
      <c r="DV33" s="820"/>
      <c r="DW33" s="821"/>
      <c r="DX33" s="821"/>
      <c r="DY33" s="821"/>
      <c r="DZ33" s="821"/>
      <c r="EA33" s="821"/>
      <c r="EB33" s="821"/>
      <c r="EC33" s="822"/>
      <c r="ED33" s="402"/>
      <c r="EE33" s="402"/>
      <c r="EF33" s="402"/>
      <c r="EG33" s="402"/>
      <c r="EH33" s="402"/>
      <c r="EI33" s="402"/>
      <c r="EJ33" s="402"/>
      <c r="EK33" s="576"/>
    </row>
    <row r="34" spans="1:141" s="119" customFormat="1" ht="15" customHeight="1" x14ac:dyDescent="0.2">
      <c r="A34" s="726" t="s">
        <v>660</v>
      </c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0" t="s">
        <v>678</v>
      </c>
      <c r="AG34" s="579"/>
      <c r="AH34" s="579"/>
      <c r="AI34" s="579"/>
      <c r="AJ34" s="579"/>
      <c r="AK34" s="402">
        <f>SUM(AT34:EC34)</f>
        <v>1342415.3999999997</v>
      </c>
      <c r="AL34" s="402"/>
      <c r="AM34" s="402"/>
      <c r="AN34" s="402"/>
      <c r="AO34" s="402"/>
      <c r="AP34" s="402"/>
      <c r="AQ34" s="402"/>
      <c r="AR34" s="402"/>
      <c r="AS34" s="402"/>
      <c r="AT34" s="402">
        <f>4600+371161.85</f>
        <v>375761.85</v>
      </c>
      <c r="AU34" s="402"/>
      <c r="AV34" s="402"/>
      <c r="AW34" s="402"/>
      <c r="AX34" s="402"/>
      <c r="AY34" s="402"/>
      <c r="AZ34" s="402"/>
      <c r="BA34" s="402"/>
      <c r="BB34" s="402">
        <v>0</v>
      </c>
      <c r="BC34" s="402"/>
      <c r="BD34" s="402"/>
      <c r="BE34" s="402"/>
      <c r="BF34" s="402"/>
      <c r="BG34" s="402"/>
      <c r="BH34" s="402"/>
      <c r="BI34" s="402"/>
      <c r="BJ34" s="402">
        <v>12628.37</v>
      </c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>
        <v>0</v>
      </c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>
        <v>858622.66</v>
      </c>
      <c r="DG34" s="402"/>
      <c r="DH34" s="402"/>
      <c r="DI34" s="402"/>
      <c r="DJ34" s="402"/>
      <c r="DK34" s="402"/>
      <c r="DL34" s="402"/>
      <c r="DM34" s="402"/>
      <c r="DN34" s="603">
        <v>71551.89</v>
      </c>
      <c r="DO34" s="604"/>
      <c r="DP34" s="604"/>
      <c r="DQ34" s="604"/>
      <c r="DR34" s="604"/>
      <c r="DS34" s="604"/>
      <c r="DT34" s="604"/>
      <c r="DU34" s="605"/>
      <c r="DV34" s="603">
        <v>23850.63</v>
      </c>
      <c r="DW34" s="604"/>
      <c r="DX34" s="604"/>
      <c r="DY34" s="604"/>
      <c r="DZ34" s="604"/>
      <c r="EA34" s="604"/>
      <c r="EB34" s="604"/>
      <c r="EC34" s="605"/>
      <c r="ED34" s="402"/>
      <c r="EE34" s="402"/>
      <c r="EF34" s="402"/>
      <c r="EG34" s="402"/>
      <c r="EH34" s="402"/>
      <c r="EI34" s="402"/>
      <c r="EJ34" s="402"/>
      <c r="EK34" s="576"/>
    </row>
    <row r="35" spans="1:141" s="119" customFormat="1" ht="15" customHeight="1" x14ac:dyDescent="0.2">
      <c r="A35" s="716" t="s">
        <v>661</v>
      </c>
      <c r="B35" s="716"/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16"/>
      <c r="AC35" s="716"/>
      <c r="AD35" s="716"/>
      <c r="AE35" s="716"/>
      <c r="AF35" s="720" t="s">
        <v>583</v>
      </c>
      <c r="AG35" s="579"/>
      <c r="AH35" s="579"/>
      <c r="AI35" s="579"/>
      <c r="AJ35" s="579"/>
      <c r="AK35" s="402">
        <f>SUM(AT35:EC35)</f>
        <v>657794.29</v>
      </c>
      <c r="AL35" s="402"/>
      <c r="AM35" s="402"/>
      <c r="AN35" s="402"/>
      <c r="AO35" s="402"/>
      <c r="AP35" s="402"/>
      <c r="AQ35" s="402"/>
      <c r="AR35" s="402"/>
      <c r="AS35" s="402"/>
      <c r="AT35" s="402">
        <v>587352.04</v>
      </c>
      <c r="AU35" s="402"/>
      <c r="AV35" s="402"/>
      <c r="AW35" s="402"/>
      <c r="AX35" s="402"/>
      <c r="AY35" s="402"/>
      <c r="AZ35" s="402"/>
      <c r="BA35" s="402"/>
      <c r="BB35" s="402">
        <v>49228.56</v>
      </c>
      <c r="BC35" s="402"/>
      <c r="BD35" s="402"/>
      <c r="BE35" s="402"/>
      <c r="BF35" s="402"/>
      <c r="BG35" s="402"/>
      <c r="BH35" s="402"/>
      <c r="BI35" s="402"/>
      <c r="BJ35" s="402">
        <f>2406.32+2807.37</f>
        <v>5213.6900000000005</v>
      </c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>
        <v>16000</v>
      </c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603"/>
      <c r="DO35" s="604"/>
      <c r="DP35" s="604"/>
      <c r="DQ35" s="604"/>
      <c r="DR35" s="604"/>
      <c r="DS35" s="604"/>
      <c r="DT35" s="604"/>
      <c r="DU35" s="605"/>
      <c r="DV35" s="603"/>
      <c r="DW35" s="604"/>
      <c r="DX35" s="604"/>
      <c r="DY35" s="604"/>
      <c r="DZ35" s="604"/>
      <c r="EA35" s="604"/>
      <c r="EB35" s="604"/>
      <c r="EC35" s="605"/>
      <c r="ED35" s="402"/>
      <c r="EE35" s="402"/>
      <c r="EF35" s="402"/>
      <c r="EG35" s="402"/>
      <c r="EH35" s="402"/>
      <c r="EI35" s="402"/>
      <c r="EJ35" s="402"/>
      <c r="EK35" s="576"/>
    </row>
    <row r="36" spans="1:141" s="119" customFormat="1" ht="15" customHeight="1" x14ac:dyDescent="0.2">
      <c r="A36" s="716" t="s">
        <v>662</v>
      </c>
      <c r="B36" s="716"/>
      <c r="C36" s="716"/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20" t="s">
        <v>679</v>
      </c>
      <c r="AG36" s="579"/>
      <c r="AH36" s="579"/>
      <c r="AI36" s="579"/>
      <c r="AJ36" s="579"/>
      <c r="AK36" s="402">
        <f>SUM(AT36:EC36)</f>
        <v>1371211.3000000003</v>
      </c>
      <c r="AL36" s="402"/>
      <c r="AM36" s="402"/>
      <c r="AN36" s="402"/>
      <c r="AO36" s="402"/>
      <c r="AP36" s="402"/>
      <c r="AQ36" s="402"/>
      <c r="AR36" s="402"/>
      <c r="AS36" s="402"/>
      <c r="AT36" s="402">
        <v>263434.84999999998</v>
      </c>
      <c r="AU36" s="402"/>
      <c r="AV36" s="402"/>
      <c r="AW36" s="402"/>
      <c r="AX36" s="402"/>
      <c r="AY36" s="402"/>
      <c r="AZ36" s="402"/>
      <c r="BA36" s="402"/>
      <c r="BB36" s="402">
        <v>0</v>
      </c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>
        <v>11861.52</v>
      </c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>
        <v>986323.44</v>
      </c>
      <c r="DG36" s="402"/>
      <c r="DH36" s="402"/>
      <c r="DI36" s="402"/>
      <c r="DJ36" s="402"/>
      <c r="DK36" s="402"/>
      <c r="DL36" s="402"/>
      <c r="DM36" s="402"/>
      <c r="DN36" s="603">
        <v>82193.62</v>
      </c>
      <c r="DO36" s="604"/>
      <c r="DP36" s="604"/>
      <c r="DQ36" s="604"/>
      <c r="DR36" s="604"/>
      <c r="DS36" s="604"/>
      <c r="DT36" s="604"/>
      <c r="DU36" s="605"/>
      <c r="DV36" s="603">
        <v>27397.87</v>
      </c>
      <c r="DW36" s="604"/>
      <c r="DX36" s="604"/>
      <c r="DY36" s="604"/>
      <c r="DZ36" s="604"/>
      <c r="EA36" s="604"/>
      <c r="EB36" s="604"/>
      <c r="EC36" s="605"/>
      <c r="ED36" s="402"/>
      <c r="EE36" s="402"/>
      <c r="EF36" s="402"/>
      <c r="EG36" s="402"/>
      <c r="EH36" s="402"/>
      <c r="EI36" s="402"/>
      <c r="EJ36" s="402"/>
      <c r="EK36" s="576"/>
    </row>
    <row r="37" spans="1:141" s="119" customFormat="1" ht="12.75" x14ac:dyDescent="0.2">
      <c r="A37" s="829" t="s">
        <v>663</v>
      </c>
      <c r="B37" s="829"/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720" t="s">
        <v>680</v>
      </c>
      <c r="AG37" s="579"/>
      <c r="AH37" s="579"/>
      <c r="AI37" s="579"/>
      <c r="AJ37" s="579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2"/>
      <c r="DM37" s="402"/>
      <c r="DN37" s="402"/>
      <c r="DO37" s="402"/>
      <c r="DP37" s="402"/>
      <c r="DQ37" s="402"/>
      <c r="DR37" s="402"/>
      <c r="DS37" s="402"/>
      <c r="DT37" s="402"/>
      <c r="DU37" s="402"/>
      <c r="DV37" s="402"/>
      <c r="DW37" s="402"/>
      <c r="DX37" s="402"/>
      <c r="DY37" s="402"/>
      <c r="DZ37" s="402"/>
      <c r="EA37" s="402"/>
      <c r="EB37" s="402"/>
      <c r="EC37" s="402"/>
      <c r="ED37" s="402"/>
      <c r="EE37" s="402"/>
      <c r="EF37" s="402"/>
      <c r="EG37" s="402"/>
      <c r="EH37" s="402"/>
      <c r="EI37" s="402"/>
      <c r="EJ37" s="402"/>
      <c r="EK37" s="576"/>
    </row>
    <row r="38" spans="1:141" s="119" customFormat="1" ht="12.75" x14ac:dyDescent="0.2">
      <c r="A38" s="826" t="s">
        <v>664</v>
      </c>
      <c r="B38" s="826"/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826"/>
      <c r="AA38" s="826"/>
      <c r="AB38" s="826"/>
      <c r="AC38" s="826"/>
      <c r="AD38" s="826"/>
      <c r="AE38" s="826"/>
      <c r="AF38" s="720"/>
      <c r="AG38" s="579"/>
      <c r="AH38" s="579"/>
      <c r="AI38" s="579"/>
      <c r="AJ38" s="579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2"/>
      <c r="DM38" s="402"/>
      <c r="DN38" s="402"/>
      <c r="DO38" s="402"/>
      <c r="DP38" s="402"/>
      <c r="DQ38" s="402"/>
      <c r="DR38" s="402"/>
      <c r="DS38" s="402"/>
      <c r="DT38" s="402"/>
      <c r="DU38" s="402"/>
      <c r="DV38" s="402"/>
      <c r="DW38" s="402"/>
      <c r="DX38" s="402"/>
      <c r="DY38" s="402"/>
      <c r="DZ38" s="402"/>
      <c r="EA38" s="402"/>
      <c r="EB38" s="402"/>
      <c r="EC38" s="402"/>
      <c r="ED38" s="402"/>
      <c r="EE38" s="402"/>
      <c r="EF38" s="402"/>
      <c r="EG38" s="402"/>
      <c r="EH38" s="402"/>
      <c r="EI38" s="402"/>
      <c r="EJ38" s="402"/>
      <c r="EK38" s="576"/>
    </row>
    <row r="39" spans="1:141" s="119" customFormat="1" ht="12.75" x14ac:dyDescent="0.2">
      <c r="A39" s="826" t="s">
        <v>665</v>
      </c>
      <c r="B39" s="826"/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  <c r="X39" s="826"/>
      <c r="Y39" s="826"/>
      <c r="Z39" s="826"/>
      <c r="AA39" s="826"/>
      <c r="AB39" s="826"/>
      <c r="AC39" s="826"/>
      <c r="AD39" s="826"/>
      <c r="AE39" s="826"/>
      <c r="AF39" s="720"/>
      <c r="AG39" s="579"/>
      <c r="AH39" s="579"/>
      <c r="AI39" s="579"/>
      <c r="AJ39" s="579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576"/>
    </row>
    <row r="40" spans="1:141" s="119" customFormat="1" ht="12.75" x14ac:dyDescent="0.2">
      <c r="A40" s="716" t="s">
        <v>666</v>
      </c>
      <c r="B40" s="716"/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716"/>
      <c r="Z40" s="716"/>
      <c r="AA40" s="716"/>
      <c r="AB40" s="716"/>
      <c r="AC40" s="716"/>
      <c r="AD40" s="716"/>
      <c r="AE40" s="716"/>
      <c r="AF40" s="720"/>
      <c r="AG40" s="579"/>
      <c r="AH40" s="579"/>
      <c r="AI40" s="579"/>
      <c r="AJ40" s="579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/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2"/>
      <c r="ED40" s="402"/>
      <c r="EE40" s="402"/>
      <c r="EF40" s="402"/>
      <c r="EG40" s="402"/>
      <c r="EH40" s="402"/>
      <c r="EI40" s="402"/>
      <c r="EJ40" s="402"/>
      <c r="EK40" s="576"/>
    </row>
    <row r="41" spans="1:141" s="119" customFormat="1" ht="15" customHeight="1" x14ac:dyDescent="0.2">
      <c r="A41" s="716" t="s">
        <v>667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16"/>
      <c r="AC41" s="716"/>
      <c r="AD41" s="716"/>
      <c r="AE41" s="716"/>
      <c r="AF41" s="720" t="s">
        <v>681</v>
      </c>
      <c r="AG41" s="579"/>
      <c r="AH41" s="579"/>
      <c r="AI41" s="579"/>
      <c r="AJ41" s="579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576"/>
    </row>
    <row r="42" spans="1:141" s="119" customFormat="1" ht="15" customHeight="1" x14ac:dyDescent="0.2">
      <c r="A42" s="716" t="s">
        <v>782</v>
      </c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20" t="s">
        <v>682</v>
      </c>
      <c r="AG42" s="579"/>
      <c r="AH42" s="579"/>
      <c r="AI42" s="579"/>
      <c r="AJ42" s="579"/>
      <c r="AK42" s="402">
        <f>SUM(AT42:CG42)</f>
        <v>116646.53</v>
      </c>
      <c r="AL42" s="402"/>
      <c r="AM42" s="402"/>
      <c r="AN42" s="402"/>
      <c r="AO42" s="402"/>
      <c r="AP42" s="402"/>
      <c r="AQ42" s="402"/>
      <c r="AR42" s="402"/>
      <c r="AS42" s="402"/>
      <c r="AT42" s="402">
        <v>107705.58</v>
      </c>
      <c r="AU42" s="402"/>
      <c r="AV42" s="402"/>
      <c r="AW42" s="402"/>
      <c r="AX42" s="402"/>
      <c r="AY42" s="402"/>
      <c r="AZ42" s="402"/>
      <c r="BA42" s="402"/>
      <c r="BB42" s="402">
        <v>0</v>
      </c>
      <c r="BC42" s="402"/>
      <c r="BD42" s="402"/>
      <c r="BE42" s="402"/>
      <c r="BF42" s="402"/>
      <c r="BG42" s="402"/>
      <c r="BH42" s="402"/>
      <c r="BI42" s="402"/>
      <c r="BJ42" s="402">
        <v>940.95</v>
      </c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>
        <v>8000</v>
      </c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576"/>
    </row>
    <row r="43" spans="1:141" s="119" customFormat="1" ht="15" customHeight="1" x14ac:dyDescent="0.2">
      <c r="A43" s="716" t="s">
        <v>668</v>
      </c>
      <c r="B43" s="716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16"/>
      <c r="AC43" s="716"/>
      <c r="AD43" s="716"/>
      <c r="AE43" s="716"/>
      <c r="AF43" s="720" t="s">
        <v>683</v>
      </c>
      <c r="AG43" s="579"/>
      <c r="AH43" s="579"/>
      <c r="AI43" s="579"/>
      <c r="AJ43" s="579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2"/>
      <c r="DY43" s="402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576"/>
    </row>
    <row r="44" spans="1:141" s="119" customFormat="1" ht="12.75" x14ac:dyDescent="0.2">
      <c r="A44" s="717" t="s">
        <v>669</v>
      </c>
      <c r="B44" s="717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20" t="s">
        <v>684</v>
      </c>
      <c r="AG44" s="579"/>
      <c r="AH44" s="579"/>
      <c r="AI44" s="579"/>
      <c r="AJ44" s="579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576"/>
    </row>
    <row r="45" spans="1:141" s="119" customFormat="1" ht="12.75" x14ac:dyDescent="0.2">
      <c r="A45" s="716" t="s">
        <v>670</v>
      </c>
      <c r="B45" s="716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20"/>
      <c r="AG45" s="579"/>
      <c r="AH45" s="579"/>
      <c r="AI45" s="579"/>
      <c r="AJ45" s="579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402"/>
      <c r="DV45" s="402"/>
      <c r="DW45" s="402"/>
      <c r="DX45" s="402"/>
      <c r="DY45" s="402"/>
      <c r="DZ45" s="402"/>
      <c r="EA45" s="402"/>
      <c r="EB45" s="402"/>
      <c r="EC45" s="402"/>
      <c r="ED45" s="402"/>
      <c r="EE45" s="402"/>
      <c r="EF45" s="402"/>
      <c r="EG45" s="402"/>
      <c r="EH45" s="402"/>
      <c r="EI45" s="402"/>
      <c r="EJ45" s="402"/>
      <c r="EK45" s="576"/>
    </row>
    <row r="46" spans="1:141" s="119" customFormat="1" ht="15" customHeight="1" x14ac:dyDescent="0.2">
      <c r="A46" s="727" t="s">
        <v>671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7"/>
      <c r="S46" s="727"/>
      <c r="T46" s="727"/>
      <c r="U46" s="727"/>
      <c r="V46" s="727"/>
      <c r="W46" s="727"/>
      <c r="X46" s="727"/>
      <c r="Y46" s="727"/>
      <c r="Z46" s="727"/>
      <c r="AA46" s="727"/>
      <c r="AB46" s="727"/>
      <c r="AC46" s="727"/>
      <c r="AD46" s="727"/>
      <c r="AE46" s="727"/>
      <c r="AF46" s="720" t="s">
        <v>685</v>
      </c>
      <c r="AG46" s="579"/>
      <c r="AH46" s="579"/>
      <c r="AI46" s="579"/>
      <c r="AJ46" s="579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576"/>
    </row>
    <row r="47" spans="1:141" s="119" customFormat="1" ht="15" customHeight="1" x14ac:dyDescent="0.2">
      <c r="A47" s="827" t="s">
        <v>686</v>
      </c>
      <c r="B47" s="827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  <c r="U47" s="827"/>
      <c r="V47" s="827"/>
      <c r="W47" s="827"/>
      <c r="X47" s="827"/>
      <c r="Y47" s="827"/>
      <c r="Z47" s="827"/>
      <c r="AA47" s="827"/>
      <c r="AB47" s="827"/>
      <c r="AC47" s="827"/>
      <c r="AD47" s="827"/>
      <c r="AE47" s="827"/>
      <c r="AF47" s="831" t="s">
        <v>45</v>
      </c>
      <c r="AG47" s="832"/>
      <c r="AH47" s="832"/>
      <c r="AI47" s="832"/>
      <c r="AJ47" s="83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2"/>
      <c r="BP47" s="402"/>
      <c r="BQ47" s="402"/>
      <c r="BR47" s="402"/>
      <c r="BS47" s="402"/>
      <c r="BT47" s="402"/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2"/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2"/>
      <c r="DM47" s="402"/>
      <c r="DN47" s="402"/>
      <c r="DO47" s="402"/>
      <c r="DP47" s="402"/>
      <c r="DQ47" s="402"/>
      <c r="DR47" s="402"/>
      <c r="DS47" s="402"/>
      <c r="DT47" s="402"/>
      <c r="DU47" s="402"/>
      <c r="DV47" s="402"/>
      <c r="DW47" s="402"/>
      <c r="DX47" s="402"/>
      <c r="DY47" s="402"/>
      <c r="DZ47" s="402"/>
      <c r="EA47" s="402"/>
      <c r="EB47" s="402"/>
      <c r="EC47" s="402"/>
      <c r="ED47" s="402"/>
      <c r="EE47" s="402"/>
      <c r="EF47" s="402"/>
      <c r="EG47" s="402"/>
      <c r="EH47" s="402"/>
      <c r="EI47" s="402"/>
      <c r="EJ47" s="402"/>
      <c r="EK47" s="576"/>
    </row>
    <row r="48" spans="1:141" s="119" customFormat="1" ht="15" customHeight="1" x14ac:dyDescent="0.2">
      <c r="A48" s="727" t="s">
        <v>687</v>
      </c>
      <c r="B48" s="727"/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0" t="s">
        <v>286</v>
      </c>
      <c r="AG48" s="579"/>
      <c r="AH48" s="579"/>
      <c r="AI48" s="579"/>
      <c r="AJ48" s="579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2"/>
      <c r="BG48" s="402"/>
      <c r="BH48" s="402"/>
      <c r="BI48" s="402"/>
      <c r="BJ48" s="402"/>
      <c r="BK48" s="402"/>
      <c r="BL48" s="402"/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/>
      <c r="BY48" s="402"/>
      <c r="BZ48" s="402"/>
      <c r="CA48" s="402"/>
      <c r="CB48" s="402"/>
      <c r="CC48" s="402"/>
      <c r="CD48" s="402"/>
      <c r="CE48" s="402"/>
      <c r="CF48" s="402"/>
      <c r="CG48" s="402"/>
      <c r="CH48" s="402"/>
      <c r="CI48" s="402"/>
      <c r="CJ48" s="402"/>
      <c r="CK48" s="402"/>
      <c r="CL48" s="402"/>
      <c r="CM48" s="402"/>
      <c r="CN48" s="402"/>
      <c r="CO48" s="402"/>
      <c r="CP48" s="402"/>
      <c r="CQ48" s="402"/>
      <c r="CR48" s="402"/>
      <c r="CS48" s="402"/>
      <c r="CT48" s="402"/>
      <c r="CU48" s="402"/>
      <c r="CV48" s="402"/>
      <c r="CW48" s="402"/>
      <c r="CX48" s="402"/>
      <c r="CY48" s="402"/>
      <c r="CZ48" s="402"/>
      <c r="DA48" s="402"/>
      <c r="DB48" s="402"/>
      <c r="DC48" s="402"/>
      <c r="DD48" s="402"/>
      <c r="DE48" s="402"/>
      <c r="DF48" s="402"/>
      <c r="DG48" s="402"/>
      <c r="DH48" s="402"/>
      <c r="DI48" s="402"/>
      <c r="DJ48" s="402"/>
      <c r="DK48" s="402"/>
      <c r="DL48" s="402"/>
      <c r="DM48" s="402"/>
      <c r="DN48" s="402"/>
      <c r="DO48" s="402"/>
      <c r="DP48" s="402"/>
      <c r="DQ48" s="402"/>
      <c r="DR48" s="402"/>
      <c r="DS48" s="402"/>
      <c r="DT48" s="402"/>
      <c r="DU48" s="402"/>
      <c r="DV48" s="402"/>
      <c r="DW48" s="402"/>
      <c r="DX48" s="402"/>
      <c r="DY48" s="402"/>
      <c r="DZ48" s="402"/>
      <c r="EA48" s="402"/>
      <c r="EB48" s="402"/>
      <c r="EC48" s="402"/>
      <c r="ED48" s="402"/>
      <c r="EE48" s="402"/>
      <c r="EF48" s="402"/>
      <c r="EG48" s="402"/>
      <c r="EH48" s="402"/>
      <c r="EI48" s="402"/>
      <c r="EJ48" s="402"/>
      <c r="EK48" s="576"/>
    </row>
    <row r="49" spans="1:141" s="119" customFormat="1" ht="12.75" customHeight="1" x14ac:dyDescent="0.2">
      <c r="A49" s="725" t="s">
        <v>650</v>
      </c>
      <c r="B49" s="725"/>
      <c r="C49" s="725"/>
      <c r="D49" s="725"/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0" t="s">
        <v>813</v>
      </c>
      <c r="AG49" s="579"/>
      <c r="AH49" s="579"/>
      <c r="AI49" s="579"/>
      <c r="AJ49" s="579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402"/>
      <c r="DQ49" s="402"/>
      <c r="DR49" s="402"/>
      <c r="DS49" s="402"/>
      <c r="DT49" s="402"/>
      <c r="DU49" s="402"/>
      <c r="DV49" s="402"/>
      <c r="DW49" s="402"/>
      <c r="DX49" s="402"/>
      <c r="DY49" s="402"/>
      <c r="DZ49" s="402"/>
      <c r="EA49" s="402"/>
      <c r="EB49" s="402"/>
      <c r="EC49" s="402"/>
      <c r="ED49" s="402"/>
      <c r="EE49" s="402"/>
      <c r="EF49" s="402"/>
      <c r="EG49" s="402"/>
      <c r="EH49" s="402"/>
      <c r="EI49" s="402"/>
      <c r="EJ49" s="402"/>
      <c r="EK49" s="576"/>
    </row>
    <row r="50" spans="1:141" s="119" customFormat="1" ht="12.75" x14ac:dyDescent="0.2">
      <c r="A50" s="724" t="s">
        <v>688</v>
      </c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0"/>
      <c r="AG50" s="579"/>
      <c r="AH50" s="579"/>
      <c r="AI50" s="579"/>
      <c r="AJ50" s="579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2"/>
      <c r="BR50" s="402"/>
      <c r="BS50" s="402"/>
      <c r="BT50" s="402"/>
      <c r="BU50" s="402"/>
      <c r="BV50" s="402"/>
      <c r="BW50" s="402"/>
      <c r="BX50" s="402"/>
      <c r="BY50" s="402"/>
      <c r="BZ50" s="402"/>
      <c r="CA50" s="402"/>
      <c r="CB50" s="402"/>
      <c r="CC50" s="402"/>
      <c r="CD50" s="402"/>
      <c r="CE50" s="402"/>
      <c r="CF50" s="402"/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402"/>
      <c r="CU50" s="402"/>
      <c r="CV50" s="402"/>
      <c r="CW50" s="402"/>
      <c r="CX50" s="402"/>
      <c r="CY50" s="402"/>
      <c r="CZ50" s="402"/>
      <c r="DA50" s="402"/>
      <c r="DB50" s="402"/>
      <c r="DC50" s="402"/>
      <c r="DD50" s="402"/>
      <c r="DE50" s="402"/>
      <c r="DF50" s="402"/>
      <c r="DG50" s="402"/>
      <c r="DH50" s="402"/>
      <c r="DI50" s="402"/>
      <c r="DJ50" s="402"/>
      <c r="DK50" s="402"/>
      <c r="DL50" s="402"/>
      <c r="DM50" s="402"/>
      <c r="DN50" s="402"/>
      <c r="DO50" s="402"/>
      <c r="DP50" s="402"/>
      <c r="DQ50" s="402"/>
      <c r="DR50" s="402"/>
      <c r="DS50" s="402"/>
      <c r="DT50" s="402"/>
      <c r="DU50" s="402"/>
      <c r="DV50" s="402"/>
      <c r="DW50" s="402"/>
      <c r="DX50" s="402"/>
      <c r="DY50" s="402"/>
      <c r="DZ50" s="402"/>
      <c r="EA50" s="402"/>
      <c r="EB50" s="402"/>
      <c r="EC50" s="402"/>
      <c r="ED50" s="402"/>
      <c r="EE50" s="402"/>
      <c r="EF50" s="402"/>
      <c r="EG50" s="402"/>
      <c r="EH50" s="402"/>
      <c r="EI50" s="402"/>
      <c r="EJ50" s="402"/>
      <c r="EK50" s="576"/>
    </row>
    <row r="51" spans="1:141" s="119" customFormat="1" ht="15" customHeight="1" x14ac:dyDescent="0.2">
      <c r="A51" s="724" t="s">
        <v>689</v>
      </c>
      <c r="B51" s="724"/>
      <c r="C51" s="724"/>
      <c r="D51" s="724"/>
      <c r="E51" s="724"/>
      <c r="F51" s="724"/>
      <c r="G51" s="724"/>
      <c r="H51" s="724"/>
      <c r="I51" s="724"/>
      <c r="J51" s="724"/>
      <c r="K51" s="724"/>
      <c r="L51" s="724"/>
      <c r="M51" s="724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724"/>
      <c r="Z51" s="724"/>
      <c r="AA51" s="724"/>
      <c r="AB51" s="724"/>
      <c r="AC51" s="724"/>
      <c r="AD51" s="724"/>
      <c r="AE51" s="724"/>
      <c r="AF51" s="720" t="s">
        <v>814</v>
      </c>
      <c r="AG51" s="579"/>
      <c r="AH51" s="579"/>
      <c r="AI51" s="579"/>
      <c r="AJ51" s="579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402"/>
      <c r="BR51" s="402"/>
      <c r="BS51" s="402"/>
      <c r="BT51" s="402"/>
      <c r="BU51" s="402"/>
      <c r="BV51" s="402"/>
      <c r="BW51" s="402"/>
      <c r="BX51" s="402"/>
      <c r="BY51" s="402"/>
      <c r="BZ51" s="402"/>
      <c r="CA51" s="402"/>
      <c r="CB51" s="402"/>
      <c r="CC51" s="402"/>
      <c r="CD51" s="402"/>
      <c r="CE51" s="402"/>
      <c r="CF51" s="402"/>
      <c r="CG51" s="402"/>
      <c r="CH51" s="402"/>
      <c r="CI51" s="402"/>
      <c r="CJ51" s="402"/>
      <c r="CK51" s="402"/>
      <c r="CL51" s="402"/>
      <c r="CM51" s="402"/>
      <c r="CN51" s="402"/>
      <c r="CO51" s="402"/>
      <c r="CP51" s="402"/>
      <c r="CQ51" s="402"/>
      <c r="CR51" s="402"/>
      <c r="CS51" s="402"/>
      <c r="CT51" s="402"/>
      <c r="CU51" s="402"/>
      <c r="CV51" s="402"/>
      <c r="CW51" s="402"/>
      <c r="CX51" s="402"/>
      <c r="CY51" s="402"/>
      <c r="CZ51" s="402"/>
      <c r="DA51" s="402"/>
      <c r="DB51" s="402"/>
      <c r="DC51" s="402"/>
      <c r="DD51" s="402"/>
      <c r="DE51" s="402"/>
      <c r="DF51" s="402"/>
      <c r="DG51" s="402"/>
      <c r="DH51" s="402"/>
      <c r="DI51" s="402"/>
      <c r="DJ51" s="402"/>
      <c r="DK51" s="402"/>
      <c r="DL51" s="402"/>
      <c r="DM51" s="402"/>
      <c r="DN51" s="402"/>
      <c r="DO51" s="402"/>
      <c r="DP51" s="402"/>
      <c r="DQ51" s="402"/>
      <c r="DR51" s="402"/>
      <c r="DS51" s="402"/>
      <c r="DT51" s="402"/>
      <c r="DU51" s="402"/>
      <c r="DV51" s="402"/>
      <c r="DW51" s="402"/>
      <c r="DX51" s="402"/>
      <c r="DY51" s="402"/>
      <c r="DZ51" s="402"/>
      <c r="EA51" s="402"/>
      <c r="EB51" s="402"/>
      <c r="EC51" s="402"/>
      <c r="ED51" s="402"/>
      <c r="EE51" s="402"/>
      <c r="EF51" s="402"/>
      <c r="EG51" s="402"/>
      <c r="EH51" s="402"/>
      <c r="EI51" s="402"/>
      <c r="EJ51" s="402"/>
      <c r="EK51" s="576"/>
    </row>
    <row r="52" spans="1:141" s="119" customFormat="1" ht="15" customHeight="1" x14ac:dyDescent="0.2">
      <c r="A52" s="724" t="s">
        <v>690</v>
      </c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4"/>
      <c r="AD52" s="724"/>
      <c r="AE52" s="724"/>
      <c r="AF52" s="720" t="s">
        <v>815</v>
      </c>
      <c r="AG52" s="579"/>
      <c r="AH52" s="579"/>
      <c r="AI52" s="579"/>
      <c r="AJ52" s="579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2"/>
      <c r="BP52" s="402"/>
      <c r="BQ52" s="402"/>
      <c r="BR52" s="402"/>
      <c r="BS52" s="402"/>
      <c r="BT52" s="402"/>
      <c r="BU52" s="402"/>
      <c r="BV52" s="402"/>
      <c r="BW52" s="402"/>
      <c r="BX52" s="402"/>
      <c r="BY52" s="402"/>
      <c r="BZ52" s="402"/>
      <c r="CA52" s="402"/>
      <c r="CB52" s="402"/>
      <c r="CC52" s="402"/>
      <c r="CD52" s="402"/>
      <c r="CE52" s="402"/>
      <c r="CF52" s="402"/>
      <c r="CG52" s="402"/>
      <c r="CH52" s="402"/>
      <c r="CI52" s="402"/>
      <c r="CJ52" s="402"/>
      <c r="CK52" s="402"/>
      <c r="CL52" s="402"/>
      <c r="CM52" s="402"/>
      <c r="CN52" s="402"/>
      <c r="CO52" s="402"/>
      <c r="CP52" s="402"/>
      <c r="CQ52" s="402"/>
      <c r="CR52" s="402"/>
      <c r="CS52" s="402"/>
      <c r="CT52" s="402"/>
      <c r="CU52" s="402"/>
      <c r="CV52" s="402"/>
      <c r="CW52" s="402"/>
      <c r="CX52" s="402"/>
      <c r="CY52" s="402"/>
      <c r="CZ52" s="402"/>
      <c r="DA52" s="402"/>
      <c r="DB52" s="402"/>
      <c r="DC52" s="402"/>
      <c r="DD52" s="402"/>
      <c r="DE52" s="402"/>
      <c r="DF52" s="402"/>
      <c r="DG52" s="402"/>
      <c r="DH52" s="402"/>
      <c r="DI52" s="402"/>
      <c r="DJ52" s="402"/>
      <c r="DK52" s="402"/>
      <c r="DL52" s="402"/>
      <c r="DM52" s="402"/>
      <c r="DN52" s="402"/>
      <c r="DO52" s="402"/>
      <c r="DP52" s="402"/>
      <c r="DQ52" s="402"/>
      <c r="DR52" s="402"/>
      <c r="DS52" s="402"/>
      <c r="DT52" s="402"/>
      <c r="DU52" s="402"/>
      <c r="DV52" s="402"/>
      <c r="DW52" s="402"/>
      <c r="DX52" s="402"/>
      <c r="DY52" s="402"/>
      <c r="DZ52" s="402"/>
      <c r="EA52" s="402"/>
      <c r="EB52" s="402"/>
      <c r="EC52" s="402"/>
      <c r="ED52" s="402"/>
      <c r="EE52" s="402"/>
      <c r="EF52" s="402"/>
      <c r="EG52" s="402"/>
      <c r="EH52" s="402"/>
      <c r="EI52" s="402"/>
      <c r="EJ52" s="402"/>
      <c r="EK52" s="576"/>
    </row>
    <row r="53" spans="1:141" s="119" customFormat="1" ht="15" customHeight="1" x14ac:dyDescent="0.2">
      <c r="A53" s="724" t="s">
        <v>691</v>
      </c>
      <c r="B53" s="724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724"/>
      <c r="AE53" s="724"/>
      <c r="AF53" s="720" t="s">
        <v>816</v>
      </c>
      <c r="AG53" s="579"/>
      <c r="AH53" s="579"/>
      <c r="AI53" s="579"/>
      <c r="AJ53" s="579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576"/>
    </row>
    <row r="54" spans="1:141" s="119" customFormat="1" ht="15" customHeight="1" x14ac:dyDescent="0.2">
      <c r="A54" s="724" t="s">
        <v>692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724"/>
      <c r="AA54" s="724"/>
      <c r="AB54" s="724"/>
      <c r="AC54" s="724"/>
      <c r="AD54" s="724"/>
      <c r="AE54" s="724"/>
      <c r="AF54" s="720" t="s">
        <v>817</v>
      </c>
      <c r="AG54" s="579"/>
      <c r="AH54" s="579"/>
      <c r="AI54" s="579"/>
      <c r="AJ54" s="579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2"/>
      <c r="BM54" s="402"/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2"/>
      <c r="CZ54" s="402"/>
      <c r="DA54" s="402"/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2"/>
      <c r="DR54" s="402"/>
      <c r="DS54" s="402"/>
      <c r="DT54" s="402"/>
      <c r="DU54" s="402"/>
      <c r="DV54" s="402"/>
      <c r="DW54" s="402"/>
      <c r="DX54" s="402"/>
      <c r="DY54" s="402"/>
      <c r="DZ54" s="402"/>
      <c r="EA54" s="402"/>
      <c r="EB54" s="402"/>
      <c r="EC54" s="402"/>
      <c r="ED54" s="402"/>
      <c r="EE54" s="402"/>
      <c r="EF54" s="402"/>
      <c r="EG54" s="402"/>
      <c r="EH54" s="402"/>
      <c r="EI54" s="402"/>
      <c r="EJ54" s="402"/>
      <c r="EK54" s="576"/>
    </row>
    <row r="55" spans="1:141" s="119" customFormat="1" ht="15" customHeight="1" x14ac:dyDescent="0.2">
      <c r="A55" s="716" t="s">
        <v>693</v>
      </c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16"/>
      <c r="Z55" s="716"/>
      <c r="AA55" s="716"/>
      <c r="AB55" s="716"/>
      <c r="AC55" s="716"/>
      <c r="AD55" s="716"/>
      <c r="AE55" s="716"/>
      <c r="AF55" s="720" t="s">
        <v>585</v>
      </c>
      <c r="AG55" s="579"/>
      <c r="AH55" s="579"/>
      <c r="AI55" s="579"/>
      <c r="AJ55" s="579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2"/>
      <c r="AZ55" s="402"/>
      <c r="BA55" s="402"/>
      <c r="BB55" s="402"/>
      <c r="BC55" s="402"/>
      <c r="BD55" s="402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2"/>
      <c r="BP55" s="402"/>
      <c r="BQ55" s="402"/>
      <c r="BR55" s="402"/>
      <c r="BS55" s="402"/>
      <c r="BT55" s="402"/>
      <c r="BU55" s="402"/>
      <c r="BV55" s="402"/>
      <c r="BW55" s="402"/>
      <c r="BX55" s="402"/>
      <c r="BY55" s="402"/>
      <c r="BZ55" s="402"/>
      <c r="CA55" s="402"/>
      <c r="CB55" s="402"/>
      <c r="CC55" s="402"/>
      <c r="CD55" s="402"/>
      <c r="CE55" s="402"/>
      <c r="CF55" s="402"/>
      <c r="CG55" s="402"/>
      <c r="CH55" s="402"/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  <c r="CT55" s="402"/>
      <c r="CU55" s="402"/>
      <c r="CV55" s="402"/>
      <c r="CW55" s="402"/>
      <c r="CX55" s="402"/>
      <c r="CY55" s="402"/>
      <c r="CZ55" s="402"/>
      <c r="DA55" s="402"/>
      <c r="DB55" s="402"/>
      <c r="DC55" s="402"/>
      <c r="DD55" s="402"/>
      <c r="DE55" s="402"/>
      <c r="DF55" s="402"/>
      <c r="DG55" s="402"/>
      <c r="DH55" s="402"/>
      <c r="DI55" s="402"/>
      <c r="DJ55" s="402"/>
      <c r="DK55" s="402"/>
      <c r="DL55" s="402"/>
      <c r="DM55" s="402"/>
      <c r="DN55" s="402"/>
      <c r="DO55" s="402"/>
      <c r="DP55" s="402"/>
      <c r="DQ55" s="402"/>
      <c r="DR55" s="402"/>
      <c r="DS55" s="402"/>
      <c r="DT55" s="402"/>
      <c r="DU55" s="402"/>
      <c r="DV55" s="402"/>
      <c r="DW55" s="402"/>
      <c r="DX55" s="402"/>
      <c r="DY55" s="402"/>
      <c r="DZ55" s="402"/>
      <c r="EA55" s="402"/>
      <c r="EB55" s="402"/>
      <c r="EC55" s="402"/>
      <c r="ED55" s="402"/>
      <c r="EE55" s="402"/>
      <c r="EF55" s="402"/>
      <c r="EG55" s="402"/>
      <c r="EH55" s="402"/>
      <c r="EI55" s="402"/>
      <c r="EJ55" s="402"/>
      <c r="EK55" s="576"/>
    </row>
    <row r="56" spans="1:141" s="119" customFormat="1" ht="12.75" customHeight="1" x14ac:dyDescent="0.2">
      <c r="A56" s="725" t="s">
        <v>650</v>
      </c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0" t="s">
        <v>818</v>
      </c>
      <c r="AG56" s="579"/>
      <c r="AH56" s="579"/>
      <c r="AI56" s="579"/>
      <c r="AJ56" s="579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402"/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2"/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2"/>
      <c r="CF56" s="402"/>
      <c r="CG56" s="402"/>
      <c r="CH56" s="402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2"/>
      <c r="CT56" s="402"/>
      <c r="CU56" s="402"/>
      <c r="CV56" s="402"/>
      <c r="CW56" s="402"/>
      <c r="CX56" s="402"/>
      <c r="CY56" s="402"/>
      <c r="CZ56" s="402"/>
      <c r="DA56" s="402"/>
      <c r="DB56" s="402"/>
      <c r="DC56" s="402"/>
      <c r="DD56" s="402"/>
      <c r="DE56" s="402"/>
      <c r="DF56" s="402"/>
      <c r="DG56" s="402"/>
      <c r="DH56" s="402"/>
      <c r="DI56" s="402"/>
      <c r="DJ56" s="402"/>
      <c r="DK56" s="402"/>
      <c r="DL56" s="402"/>
      <c r="DM56" s="402"/>
      <c r="DN56" s="402"/>
      <c r="DO56" s="402"/>
      <c r="DP56" s="402"/>
      <c r="DQ56" s="402"/>
      <c r="DR56" s="402"/>
      <c r="DS56" s="402"/>
      <c r="DT56" s="402"/>
      <c r="DU56" s="402"/>
      <c r="DV56" s="402"/>
      <c r="DW56" s="402"/>
      <c r="DX56" s="402"/>
      <c r="DY56" s="402"/>
      <c r="DZ56" s="402"/>
      <c r="EA56" s="402"/>
      <c r="EB56" s="402"/>
      <c r="EC56" s="402"/>
      <c r="ED56" s="402"/>
      <c r="EE56" s="402"/>
      <c r="EF56" s="402"/>
      <c r="EG56" s="402"/>
      <c r="EH56" s="402"/>
      <c r="EI56" s="402"/>
      <c r="EJ56" s="402"/>
      <c r="EK56" s="576"/>
    </row>
    <row r="57" spans="1:141" s="119" customFormat="1" ht="12.75" x14ac:dyDescent="0.2">
      <c r="A57" s="724" t="s">
        <v>694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0"/>
      <c r="AG57" s="579"/>
      <c r="AH57" s="579"/>
      <c r="AI57" s="579"/>
      <c r="AJ57" s="579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/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576"/>
    </row>
    <row r="58" spans="1:141" s="119" customFormat="1" ht="15" customHeight="1" x14ac:dyDescent="0.2">
      <c r="A58" s="724" t="s">
        <v>695</v>
      </c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0" t="s">
        <v>819</v>
      </c>
      <c r="AG58" s="579"/>
      <c r="AH58" s="579"/>
      <c r="AI58" s="579"/>
      <c r="AJ58" s="579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/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2"/>
      <c r="CT58" s="402"/>
      <c r="CU58" s="402"/>
      <c r="CV58" s="402"/>
      <c r="CW58" s="402"/>
      <c r="CX58" s="402"/>
      <c r="CY58" s="402"/>
      <c r="CZ58" s="402"/>
      <c r="DA58" s="402"/>
      <c r="DB58" s="402"/>
      <c r="DC58" s="402"/>
      <c r="DD58" s="402"/>
      <c r="DE58" s="402"/>
      <c r="DF58" s="402"/>
      <c r="DG58" s="402"/>
      <c r="DH58" s="402"/>
      <c r="DI58" s="402"/>
      <c r="DJ58" s="402"/>
      <c r="DK58" s="402"/>
      <c r="DL58" s="402"/>
      <c r="DM58" s="402"/>
      <c r="DN58" s="402"/>
      <c r="DO58" s="402"/>
      <c r="DP58" s="402"/>
      <c r="DQ58" s="402"/>
      <c r="DR58" s="402"/>
      <c r="DS58" s="402"/>
      <c r="DT58" s="402"/>
      <c r="DU58" s="402"/>
      <c r="DV58" s="402"/>
      <c r="DW58" s="402"/>
      <c r="DX58" s="402"/>
      <c r="DY58" s="402"/>
      <c r="DZ58" s="402"/>
      <c r="EA58" s="402"/>
      <c r="EB58" s="402"/>
      <c r="EC58" s="402"/>
      <c r="ED58" s="402"/>
      <c r="EE58" s="402"/>
      <c r="EF58" s="402"/>
      <c r="EG58" s="402"/>
      <c r="EH58" s="402"/>
      <c r="EI58" s="402"/>
      <c r="EJ58" s="402"/>
      <c r="EK58" s="576"/>
    </row>
    <row r="59" spans="1:141" s="119" customFormat="1" ht="15" customHeight="1" x14ac:dyDescent="0.2">
      <c r="A59" s="724" t="s">
        <v>696</v>
      </c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724"/>
      <c r="Q59" s="724"/>
      <c r="R59" s="724"/>
      <c r="S59" s="724"/>
      <c r="T59" s="724"/>
      <c r="U59" s="724"/>
      <c r="V59" s="724"/>
      <c r="W59" s="724"/>
      <c r="X59" s="724"/>
      <c r="Y59" s="724"/>
      <c r="Z59" s="724"/>
      <c r="AA59" s="724"/>
      <c r="AB59" s="724"/>
      <c r="AC59" s="724"/>
      <c r="AD59" s="724"/>
      <c r="AE59" s="724"/>
      <c r="AF59" s="720" t="s">
        <v>820</v>
      </c>
      <c r="AG59" s="579"/>
      <c r="AH59" s="579"/>
      <c r="AI59" s="579"/>
      <c r="AJ59" s="579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576"/>
    </row>
    <row r="60" spans="1:141" s="119" customFormat="1" ht="15" customHeight="1" x14ac:dyDescent="0.2">
      <c r="A60" s="724" t="s">
        <v>697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  <c r="Z60" s="724"/>
      <c r="AA60" s="724"/>
      <c r="AB60" s="724"/>
      <c r="AC60" s="724"/>
      <c r="AD60" s="724"/>
      <c r="AE60" s="724"/>
      <c r="AF60" s="720" t="s">
        <v>821</v>
      </c>
      <c r="AG60" s="579"/>
      <c r="AH60" s="579"/>
      <c r="AI60" s="579"/>
      <c r="AJ60" s="579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2"/>
      <c r="BT60" s="402"/>
      <c r="BU60" s="402"/>
      <c r="BV60" s="402"/>
      <c r="BW60" s="402"/>
      <c r="BX60" s="402"/>
      <c r="BY60" s="402"/>
      <c r="BZ60" s="402"/>
      <c r="CA60" s="402"/>
      <c r="CB60" s="402"/>
      <c r="CC60" s="402"/>
      <c r="CD60" s="402"/>
      <c r="CE60" s="402"/>
      <c r="CF60" s="402"/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  <c r="CT60" s="402"/>
      <c r="CU60" s="402"/>
      <c r="CV60" s="402"/>
      <c r="CW60" s="402"/>
      <c r="CX60" s="402"/>
      <c r="CY60" s="402"/>
      <c r="CZ60" s="402"/>
      <c r="DA60" s="402"/>
      <c r="DB60" s="402"/>
      <c r="DC60" s="402"/>
      <c r="DD60" s="402"/>
      <c r="DE60" s="402"/>
      <c r="DF60" s="402"/>
      <c r="DG60" s="402"/>
      <c r="DH60" s="402"/>
      <c r="DI60" s="402"/>
      <c r="DJ60" s="402"/>
      <c r="DK60" s="402"/>
      <c r="DL60" s="402"/>
      <c r="DM60" s="402"/>
      <c r="DN60" s="402"/>
      <c r="DO60" s="402"/>
      <c r="DP60" s="402"/>
      <c r="DQ60" s="402"/>
      <c r="DR60" s="402"/>
      <c r="DS60" s="402"/>
      <c r="DT60" s="402"/>
      <c r="DU60" s="402"/>
      <c r="DV60" s="402"/>
      <c r="DW60" s="402"/>
      <c r="DX60" s="402"/>
      <c r="DY60" s="402"/>
      <c r="DZ60" s="402"/>
      <c r="EA60" s="402"/>
      <c r="EB60" s="402"/>
      <c r="EC60" s="402"/>
      <c r="ED60" s="402"/>
      <c r="EE60" s="402"/>
      <c r="EF60" s="402"/>
      <c r="EG60" s="402"/>
      <c r="EH60" s="402"/>
      <c r="EI60" s="402"/>
      <c r="EJ60" s="402"/>
      <c r="EK60" s="576"/>
    </row>
    <row r="61" spans="1:141" s="119" customFormat="1" ht="15" customHeight="1" x14ac:dyDescent="0.2">
      <c r="A61" s="724" t="s">
        <v>698</v>
      </c>
      <c r="B61" s="724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4"/>
      <c r="X61" s="724"/>
      <c r="Y61" s="724"/>
      <c r="Z61" s="724"/>
      <c r="AA61" s="724"/>
      <c r="AB61" s="724"/>
      <c r="AC61" s="724"/>
      <c r="AD61" s="724"/>
      <c r="AE61" s="724"/>
      <c r="AF61" s="720" t="s">
        <v>822</v>
      </c>
      <c r="AG61" s="579"/>
      <c r="AH61" s="579"/>
      <c r="AI61" s="579"/>
      <c r="AJ61" s="579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2"/>
      <c r="BG61" s="402"/>
      <c r="BH61" s="402"/>
      <c r="BI61" s="402"/>
      <c r="BJ61" s="402"/>
      <c r="BK61" s="402"/>
      <c r="BL61" s="402"/>
      <c r="BM61" s="402"/>
      <c r="BN61" s="402"/>
      <c r="BO61" s="402"/>
      <c r="BP61" s="402"/>
      <c r="BQ61" s="402"/>
      <c r="BR61" s="402"/>
      <c r="BS61" s="402"/>
      <c r="BT61" s="402"/>
      <c r="BU61" s="402"/>
      <c r="BV61" s="402"/>
      <c r="BW61" s="402"/>
      <c r="BX61" s="402"/>
      <c r="BY61" s="402"/>
      <c r="BZ61" s="402"/>
      <c r="CA61" s="402"/>
      <c r="CB61" s="402"/>
      <c r="CC61" s="402"/>
      <c r="CD61" s="402"/>
      <c r="CE61" s="402"/>
      <c r="CF61" s="402"/>
      <c r="CG61" s="402"/>
      <c r="CH61" s="402"/>
      <c r="CI61" s="402"/>
      <c r="CJ61" s="402"/>
      <c r="CK61" s="402"/>
      <c r="CL61" s="402"/>
      <c r="CM61" s="402"/>
      <c r="CN61" s="402"/>
      <c r="CO61" s="402"/>
      <c r="CP61" s="402"/>
      <c r="CQ61" s="402"/>
      <c r="CR61" s="402"/>
      <c r="CS61" s="402"/>
      <c r="CT61" s="402"/>
      <c r="CU61" s="402"/>
      <c r="CV61" s="402"/>
      <c r="CW61" s="402"/>
      <c r="CX61" s="402"/>
      <c r="CY61" s="402"/>
      <c r="CZ61" s="402"/>
      <c r="DA61" s="402"/>
      <c r="DB61" s="402"/>
      <c r="DC61" s="402"/>
      <c r="DD61" s="402"/>
      <c r="DE61" s="402"/>
      <c r="DF61" s="402"/>
      <c r="DG61" s="402"/>
      <c r="DH61" s="402"/>
      <c r="DI61" s="402"/>
      <c r="DJ61" s="402"/>
      <c r="DK61" s="402"/>
      <c r="DL61" s="402"/>
      <c r="DM61" s="402"/>
      <c r="DN61" s="402"/>
      <c r="DO61" s="402"/>
      <c r="DP61" s="402"/>
      <c r="DQ61" s="402"/>
      <c r="DR61" s="402"/>
      <c r="DS61" s="402"/>
      <c r="DT61" s="402"/>
      <c r="DU61" s="402"/>
      <c r="DV61" s="402"/>
      <c r="DW61" s="402"/>
      <c r="DX61" s="402"/>
      <c r="DY61" s="402"/>
      <c r="DZ61" s="402"/>
      <c r="EA61" s="402"/>
      <c r="EB61" s="402"/>
      <c r="EC61" s="402"/>
      <c r="ED61" s="402"/>
      <c r="EE61" s="402"/>
      <c r="EF61" s="402"/>
      <c r="EG61" s="402"/>
      <c r="EH61" s="402"/>
      <c r="EI61" s="402"/>
      <c r="EJ61" s="402"/>
      <c r="EK61" s="576"/>
    </row>
    <row r="62" spans="1:141" s="119" customFormat="1" ht="12.75" x14ac:dyDescent="0.2">
      <c r="A62" s="725" t="s">
        <v>699</v>
      </c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5"/>
      <c r="S62" s="725"/>
      <c r="T62" s="725"/>
      <c r="U62" s="725"/>
      <c r="V62" s="725"/>
      <c r="W62" s="725"/>
      <c r="X62" s="725"/>
      <c r="Y62" s="725"/>
      <c r="Z62" s="725"/>
      <c r="AA62" s="725"/>
      <c r="AB62" s="725"/>
      <c r="AC62" s="725"/>
      <c r="AD62" s="725"/>
      <c r="AE62" s="725"/>
      <c r="AF62" s="824" t="s">
        <v>823</v>
      </c>
      <c r="AG62" s="571"/>
      <c r="AH62" s="571"/>
      <c r="AI62" s="571"/>
      <c r="AJ62" s="57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2"/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  <c r="CT62" s="402"/>
      <c r="CU62" s="402"/>
      <c r="CV62" s="402"/>
      <c r="CW62" s="402"/>
      <c r="CX62" s="402"/>
      <c r="CY62" s="402"/>
      <c r="CZ62" s="402"/>
      <c r="DA62" s="402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2"/>
      <c r="DQ62" s="402"/>
      <c r="DR62" s="402"/>
      <c r="DS62" s="402"/>
      <c r="DT62" s="402"/>
      <c r="DU62" s="402"/>
      <c r="DV62" s="402"/>
      <c r="DW62" s="402"/>
      <c r="DX62" s="402"/>
      <c r="DY62" s="402"/>
      <c r="DZ62" s="402"/>
      <c r="EA62" s="402"/>
      <c r="EB62" s="402"/>
      <c r="EC62" s="402"/>
      <c r="ED62" s="402"/>
      <c r="EE62" s="402"/>
      <c r="EF62" s="402"/>
      <c r="EG62" s="402"/>
      <c r="EH62" s="402"/>
      <c r="EI62" s="402"/>
      <c r="EJ62" s="402"/>
      <c r="EK62" s="576"/>
    </row>
    <row r="63" spans="1:141" s="119" customFormat="1" ht="12.75" x14ac:dyDescent="0.2">
      <c r="A63" s="724" t="s">
        <v>865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  <c r="S63" s="724"/>
      <c r="T63" s="724"/>
      <c r="U63" s="724"/>
      <c r="V63" s="724"/>
      <c r="W63" s="724"/>
      <c r="X63" s="724"/>
      <c r="Y63" s="724"/>
      <c r="Z63" s="724"/>
      <c r="AA63" s="724"/>
      <c r="AB63" s="724"/>
      <c r="AC63" s="724"/>
      <c r="AD63" s="724"/>
      <c r="AE63" s="833"/>
      <c r="AF63" s="825"/>
      <c r="AG63" s="551"/>
      <c r="AH63" s="551"/>
      <c r="AI63" s="551"/>
      <c r="AJ63" s="574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402"/>
      <c r="BS63" s="402"/>
      <c r="BT63" s="402"/>
      <c r="BU63" s="402"/>
      <c r="BV63" s="402"/>
      <c r="BW63" s="402"/>
      <c r="BX63" s="402"/>
      <c r="BY63" s="402"/>
      <c r="BZ63" s="402"/>
      <c r="CA63" s="402"/>
      <c r="CB63" s="402"/>
      <c r="CC63" s="402"/>
      <c r="CD63" s="402"/>
      <c r="CE63" s="402"/>
      <c r="CF63" s="402"/>
      <c r="CG63" s="402"/>
      <c r="CH63" s="402"/>
      <c r="CI63" s="402"/>
      <c r="CJ63" s="402"/>
      <c r="CK63" s="402"/>
      <c r="CL63" s="402"/>
      <c r="CM63" s="402"/>
      <c r="CN63" s="402"/>
      <c r="CO63" s="402"/>
      <c r="CP63" s="402"/>
      <c r="CQ63" s="402"/>
      <c r="CR63" s="402"/>
      <c r="CS63" s="402"/>
      <c r="CT63" s="402"/>
      <c r="CU63" s="402"/>
      <c r="CV63" s="402"/>
      <c r="CW63" s="402"/>
      <c r="CX63" s="402"/>
      <c r="CY63" s="402"/>
      <c r="CZ63" s="402"/>
      <c r="DA63" s="402"/>
      <c r="DB63" s="402"/>
      <c r="DC63" s="402"/>
      <c r="DD63" s="402"/>
      <c r="DE63" s="402"/>
      <c r="DF63" s="402"/>
      <c r="DG63" s="402"/>
      <c r="DH63" s="402"/>
      <c r="DI63" s="402"/>
      <c r="DJ63" s="402"/>
      <c r="DK63" s="402"/>
      <c r="DL63" s="402"/>
      <c r="DM63" s="402"/>
      <c r="DN63" s="402"/>
      <c r="DO63" s="402"/>
      <c r="DP63" s="402"/>
      <c r="DQ63" s="402"/>
      <c r="DR63" s="402"/>
      <c r="DS63" s="402"/>
      <c r="DT63" s="402"/>
      <c r="DU63" s="402"/>
      <c r="DV63" s="402"/>
      <c r="DW63" s="402"/>
      <c r="DX63" s="402"/>
      <c r="DY63" s="402"/>
      <c r="DZ63" s="402"/>
      <c r="EA63" s="402"/>
      <c r="EB63" s="402"/>
      <c r="EC63" s="402"/>
      <c r="ED63" s="402"/>
      <c r="EE63" s="402"/>
      <c r="EF63" s="402"/>
      <c r="EG63" s="402"/>
      <c r="EH63" s="402"/>
      <c r="EI63" s="402"/>
      <c r="EJ63" s="402"/>
      <c r="EK63" s="576"/>
    </row>
    <row r="64" spans="1:141" s="119" customFormat="1" ht="15" customHeight="1" x14ac:dyDescent="0.2">
      <c r="A64" s="823" t="s">
        <v>700</v>
      </c>
      <c r="B64" s="823"/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3"/>
      <c r="Z64" s="823"/>
      <c r="AA64" s="823"/>
      <c r="AB64" s="823"/>
      <c r="AC64" s="823"/>
      <c r="AD64" s="823"/>
      <c r="AE64" s="823"/>
      <c r="AF64" s="831" t="s">
        <v>174</v>
      </c>
      <c r="AG64" s="832"/>
      <c r="AH64" s="832"/>
      <c r="AI64" s="832"/>
      <c r="AJ64" s="83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576"/>
    </row>
    <row r="65" spans="1:172" s="119" customFormat="1" ht="15" customHeight="1" x14ac:dyDescent="0.2">
      <c r="A65" s="716" t="s">
        <v>701</v>
      </c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6"/>
      <c r="Z65" s="716"/>
      <c r="AA65" s="716"/>
      <c r="AB65" s="716"/>
      <c r="AC65" s="716"/>
      <c r="AD65" s="716"/>
      <c r="AE65" s="716"/>
      <c r="AF65" s="720" t="s">
        <v>173</v>
      </c>
      <c r="AG65" s="579"/>
      <c r="AH65" s="579"/>
      <c r="AI65" s="579"/>
      <c r="AJ65" s="579"/>
      <c r="AK65" s="402"/>
      <c r="AL65" s="402"/>
      <c r="AM65" s="402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2"/>
      <c r="CF65" s="402"/>
      <c r="CG65" s="402"/>
      <c r="CH65" s="402"/>
      <c r="CI65" s="402"/>
      <c r="CJ65" s="402"/>
      <c r="CK65" s="402"/>
      <c r="CL65" s="402"/>
      <c r="CM65" s="402"/>
      <c r="CN65" s="402"/>
      <c r="CO65" s="402"/>
      <c r="CP65" s="402"/>
      <c r="CQ65" s="402"/>
      <c r="CR65" s="402"/>
      <c r="CS65" s="402"/>
      <c r="CT65" s="402"/>
      <c r="CU65" s="402"/>
      <c r="CV65" s="402"/>
      <c r="CW65" s="402"/>
      <c r="CX65" s="402"/>
      <c r="CY65" s="402"/>
      <c r="CZ65" s="402"/>
      <c r="DA65" s="402"/>
      <c r="DB65" s="402"/>
      <c r="DC65" s="402"/>
      <c r="DD65" s="402"/>
      <c r="DE65" s="402"/>
      <c r="DF65" s="402"/>
      <c r="DG65" s="402"/>
      <c r="DH65" s="402"/>
      <c r="DI65" s="402"/>
      <c r="DJ65" s="402"/>
      <c r="DK65" s="402"/>
      <c r="DL65" s="402"/>
      <c r="DM65" s="402"/>
      <c r="DN65" s="402"/>
      <c r="DO65" s="402"/>
      <c r="DP65" s="402"/>
      <c r="DQ65" s="402"/>
      <c r="DR65" s="402"/>
      <c r="DS65" s="402"/>
      <c r="DT65" s="402"/>
      <c r="DU65" s="402"/>
      <c r="DV65" s="402"/>
      <c r="DW65" s="402"/>
      <c r="DX65" s="402"/>
      <c r="DY65" s="402"/>
      <c r="DZ65" s="402"/>
      <c r="EA65" s="402"/>
      <c r="EB65" s="402"/>
      <c r="EC65" s="402"/>
      <c r="ED65" s="402"/>
      <c r="EE65" s="402"/>
      <c r="EF65" s="402"/>
      <c r="EG65" s="402"/>
      <c r="EH65" s="402"/>
      <c r="EI65" s="402"/>
      <c r="EJ65" s="402"/>
      <c r="EK65" s="576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</row>
    <row r="66" spans="1:172" s="119" customFormat="1" ht="15" customHeight="1" x14ac:dyDescent="0.2">
      <c r="A66" s="716" t="s">
        <v>702</v>
      </c>
      <c r="B66" s="716"/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716"/>
      <c r="AF66" s="720" t="s">
        <v>172</v>
      </c>
      <c r="AG66" s="579"/>
      <c r="AH66" s="579"/>
      <c r="AI66" s="579"/>
      <c r="AJ66" s="579"/>
      <c r="AK66" s="402"/>
      <c r="AL66" s="402"/>
      <c r="AM66" s="402"/>
      <c r="AN66" s="402"/>
      <c r="AO66" s="402"/>
      <c r="AP66" s="402"/>
      <c r="AQ66" s="402"/>
      <c r="AR66" s="402"/>
      <c r="AS66" s="402"/>
      <c r="AT66" s="402"/>
      <c r="AU66" s="402"/>
      <c r="AV66" s="402"/>
      <c r="AW66" s="402"/>
      <c r="AX66" s="402"/>
      <c r="AY66" s="402"/>
      <c r="AZ66" s="402"/>
      <c r="BA66" s="402"/>
      <c r="BB66" s="402"/>
      <c r="BC66" s="402"/>
      <c r="BD66" s="402"/>
      <c r="BE66" s="402"/>
      <c r="BF66" s="402"/>
      <c r="BG66" s="402"/>
      <c r="BH66" s="402"/>
      <c r="BI66" s="402"/>
      <c r="BJ66" s="402"/>
      <c r="BK66" s="402"/>
      <c r="BL66" s="402"/>
      <c r="BM66" s="402"/>
      <c r="BN66" s="402"/>
      <c r="BO66" s="402"/>
      <c r="BP66" s="402"/>
      <c r="BQ66" s="402"/>
      <c r="BR66" s="402"/>
      <c r="BS66" s="402"/>
      <c r="BT66" s="402"/>
      <c r="BU66" s="402"/>
      <c r="BV66" s="402"/>
      <c r="BW66" s="402"/>
      <c r="BX66" s="402"/>
      <c r="BY66" s="402"/>
      <c r="BZ66" s="402"/>
      <c r="CA66" s="402"/>
      <c r="CB66" s="402"/>
      <c r="CC66" s="402"/>
      <c r="CD66" s="402"/>
      <c r="CE66" s="402"/>
      <c r="CF66" s="402"/>
      <c r="CG66" s="402"/>
      <c r="CH66" s="402"/>
      <c r="CI66" s="402"/>
      <c r="CJ66" s="402"/>
      <c r="CK66" s="402"/>
      <c r="CL66" s="402"/>
      <c r="CM66" s="402"/>
      <c r="CN66" s="402"/>
      <c r="CO66" s="402"/>
      <c r="CP66" s="402"/>
      <c r="CQ66" s="402"/>
      <c r="CR66" s="402"/>
      <c r="CS66" s="402"/>
      <c r="CT66" s="402"/>
      <c r="CU66" s="402"/>
      <c r="CV66" s="402"/>
      <c r="CW66" s="402"/>
      <c r="CX66" s="402"/>
      <c r="CY66" s="402"/>
      <c r="CZ66" s="402"/>
      <c r="DA66" s="402"/>
      <c r="DB66" s="402"/>
      <c r="DC66" s="402"/>
      <c r="DD66" s="402"/>
      <c r="DE66" s="402"/>
      <c r="DF66" s="402"/>
      <c r="DG66" s="402"/>
      <c r="DH66" s="402"/>
      <c r="DI66" s="402"/>
      <c r="DJ66" s="402"/>
      <c r="DK66" s="402"/>
      <c r="DL66" s="402"/>
      <c r="DM66" s="402"/>
      <c r="DN66" s="402"/>
      <c r="DO66" s="402"/>
      <c r="DP66" s="402"/>
      <c r="DQ66" s="402"/>
      <c r="DR66" s="402"/>
      <c r="DS66" s="402"/>
      <c r="DT66" s="402"/>
      <c r="DU66" s="402"/>
      <c r="DV66" s="402"/>
      <c r="DW66" s="402"/>
      <c r="DX66" s="402"/>
      <c r="DY66" s="402"/>
      <c r="DZ66" s="402"/>
      <c r="EA66" s="402"/>
      <c r="EB66" s="402"/>
      <c r="EC66" s="402"/>
      <c r="ED66" s="402"/>
      <c r="EE66" s="402"/>
      <c r="EF66" s="402"/>
      <c r="EG66" s="402"/>
      <c r="EH66" s="402"/>
      <c r="EI66" s="402"/>
      <c r="EJ66" s="402"/>
      <c r="EK66" s="576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</row>
    <row r="67" spans="1:172" s="119" customFormat="1" ht="15" customHeight="1" x14ac:dyDescent="0.2">
      <c r="A67" s="716" t="s">
        <v>703</v>
      </c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20" t="s">
        <v>171</v>
      </c>
      <c r="AG67" s="579"/>
      <c r="AH67" s="579"/>
      <c r="AI67" s="579"/>
      <c r="AJ67" s="579"/>
      <c r="AK67" s="402"/>
      <c r="AL67" s="402"/>
      <c r="AM67" s="402"/>
      <c r="AN67" s="402"/>
      <c r="AO67" s="402"/>
      <c r="AP67" s="402"/>
      <c r="AQ67" s="402"/>
      <c r="AR67" s="402"/>
      <c r="AS67" s="402"/>
      <c r="AT67" s="402"/>
      <c r="AU67" s="402"/>
      <c r="AV67" s="402"/>
      <c r="AW67" s="402"/>
      <c r="AX67" s="402"/>
      <c r="AY67" s="402"/>
      <c r="AZ67" s="402"/>
      <c r="BA67" s="402"/>
      <c r="BB67" s="402"/>
      <c r="BC67" s="402"/>
      <c r="BD67" s="402"/>
      <c r="BE67" s="402"/>
      <c r="BF67" s="402"/>
      <c r="BG67" s="402"/>
      <c r="BH67" s="402"/>
      <c r="BI67" s="402"/>
      <c r="BJ67" s="402"/>
      <c r="BK67" s="402"/>
      <c r="BL67" s="402"/>
      <c r="BM67" s="402"/>
      <c r="BN67" s="402"/>
      <c r="BO67" s="402"/>
      <c r="BP67" s="402"/>
      <c r="BQ67" s="402"/>
      <c r="BR67" s="402"/>
      <c r="BS67" s="402"/>
      <c r="BT67" s="402"/>
      <c r="BU67" s="402"/>
      <c r="BV67" s="402"/>
      <c r="BW67" s="402"/>
      <c r="BX67" s="402"/>
      <c r="BY67" s="402"/>
      <c r="BZ67" s="402"/>
      <c r="CA67" s="402"/>
      <c r="CB67" s="402"/>
      <c r="CC67" s="402"/>
      <c r="CD67" s="402"/>
      <c r="CE67" s="402"/>
      <c r="CF67" s="402"/>
      <c r="CG67" s="402"/>
      <c r="CH67" s="402"/>
      <c r="CI67" s="402"/>
      <c r="CJ67" s="402"/>
      <c r="CK67" s="402"/>
      <c r="CL67" s="402"/>
      <c r="CM67" s="402"/>
      <c r="CN67" s="402"/>
      <c r="CO67" s="402"/>
      <c r="CP67" s="402"/>
      <c r="CQ67" s="402"/>
      <c r="CR67" s="402"/>
      <c r="CS67" s="402"/>
      <c r="CT67" s="402"/>
      <c r="CU67" s="402"/>
      <c r="CV67" s="402"/>
      <c r="CW67" s="402"/>
      <c r="CX67" s="402"/>
      <c r="CY67" s="402"/>
      <c r="CZ67" s="402"/>
      <c r="DA67" s="402"/>
      <c r="DB67" s="402"/>
      <c r="DC67" s="402"/>
      <c r="DD67" s="402"/>
      <c r="DE67" s="402"/>
      <c r="DF67" s="402"/>
      <c r="DG67" s="402"/>
      <c r="DH67" s="402"/>
      <c r="DI67" s="402"/>
      <c r="DJ67" s="402"/>
      <c r="DK67" s="402"/>
      <c r="DL67" s="402"/>
      <c r="DM67" s="402"/>
      <c r="DN67" s="402"/>
      <c r="DO67" s="402"/>
      <c r="DP67" s="402"/>
      <c r="DQ67" s="402"/>
      <c r="DR67" s="402"/>
      <c r="DS67" s="402"/>
      <c r="DT67" s="402"/>
      <c r="DU67" s="402"/>
      <c r="DV67" s="402"/>
      <c r="DW67" s="402"/>
      <c r="DX67" s="402"/>
      <c r="DY67" s="402"/>
      <c r="DZ67" s="402"/>
      <c r="EA67" s="402"/>
      <c r="EB67" s="402"/>
      <c r="EC67" s="402"/>
      <c r="ED67" s="402"/>
      <c r="EE67" s="402"/>
      <c r="EF67" s="402"/>
      <c r="EG67" s="402"/>
      <c r="EH67" s="402"/>
      <c r="EI67" s="402"/>
      <c r="EJ67" s="402"/>
      <c r="EK67" s="576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</row>
    <row r="68" spans="1:172" s="119" customFormat="1" ht="15" customHeight="1" x14ac:dyDescent="0.2">
      <c r="A68" s="716" t="s">
        <v>704</v>
      </c>
      <c r="B68" s="716"/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6"/>
      <c r="X68" s="716"/>
      <c r="Y68" s="716"/>
      <c r="Z68" s="716"/>
      <c r="AA68" s="716"/>
      <c r="AB68" s="716"/>
      <c r="AC68" s="716"/>
      <c r="AD68" s="716"/>
      <c r="AE68" s="716"/>
      <c r="AF68" s="720" t="s">
        <v>170</v>
      </c>
      <c r="AG68" s="579"/>
      <c r="AH68" s="579"/>
      <c r="AI68" s="579"/>
      <c r="AJ68" s="579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576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</row>
    <row r="69" spans="1:172" s="119" customFormat="1" ht="15" customHeight="1" x14ac:dyDescent="0.2">
      <c r="A69" s="716" t="s">
        <v>705</v>
      </c>
      <c r="B69" s="716"/>
      <c r="C69" s="716"/>
      <c r="D69" s="716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716"/>
      <c r="Y69" s="716"/>
      <c r="Z69" s="716"/>
      <c r="AA69" s="716"/>
      <c r="AB69" s="716"/>
      <c r="AC69" s="716"/>
      <c r="AD69" s="716"/>
      <c r="AE69" s="716"/>
      <c r="AF69" s="720" t="s">
        <v>824</v>
      </c>
      <c r="AG69" s="579"/>
      <c r="AH69" s="579"/>
      <c r="AI69" s="579"/>
      <c r="AJ69" s="579"/>
      <c r="AK69" s="402"/>
      <c r="AL69" s="402"/>
      <c r="AM69" s="402"/>
      <c r="AN69" s="402"/>
      <c r="AO69" s="402"/>
      <c r="AP69" s="402"/>
      <c r="AQ69" s="402"/>
      <c r="AR69" s="402"/>
      <c r="AS69" s="402"/>
      <c r="AT69" s="402"/>
      <c r="AU69" s="402"/>
      <c r="AV69" s="402"/>
      <c r="AW69" s="402"/>
      <c r="AX69" s="402"/>
      <c r="AY69" s="402"/>
      <c r="AZ69" s="402"/>
      <c r="BA69" s="402"/>
      <c r="BB69" s="402"/>
      <c r="BC69" s="402"/>
      <c r="BD69" s="402"/>
      <c r="BE69" s="402"/>
      <c r="BF69" s="402"/>
      <c r="BG69" s="402"/>
      <c r="BH69" s="402"/>
      <c r="BI69" s="402"/>
      <c r="BJ69" s="402"/>
      <c r="BK69" s="402"/>
      <c r="BL69" s="402"/>
      <c r="BM69" s="402"/>
      <c r="BN69" s="402"/>
      <c r="BO69" s="402"/>
      <c r="BP69" s="402"/>
      <c r="BQ69" s="402"/>
      <c r="BR69" s="402"/>
      <c r="BS69" s="402"/>
      <c r="BT69" s="402"/>
      <c r="BU69" s="402"/>
      <c r="BV69" s="402"/>
      <c r="BW69" s="402"/>
      <c r="BX69" s="402"/>
      <c r="BY69" s="402"/>
      <c r="BZ69" s="402"/>
      <c r="CA69" s="402"/>
      <c r="CB69" s="402"/>
      <c r="CC69" s="402"/>
      <c r="CD69" s="402"/>
      <c r="CE69" s="402"/>
      <c r="CF69" s="402"/>
      <c r="CG69" s="402"/>
      <c r="CH69" s="402"/>
      <c r="CI69" s="402"/>
      <c r="CJ69" s="402"/>
      <c r="CK69" s="402"/>
      <c r="CL69" s="402"/>
      <c r="CM69" s="402"/>
      <c r="CN69" s="402"/>
      <c r="CO69" s="402"/>
      <c r="CP69" s="402"/>
      <c r="CQ69" s="402"/>
      <c r="CR69" s="402"/>
      <c r="CS69" s="402"/>
      <c r="CT69" s="402"/>
      <c r="CU69" s="402"/>
      <c r="CV69" s="402"/>
      <c r="CW69" s="402"/>
      <c r="CX69" s="402"/>
      <c r="CY69" s="402"/>
      <c r="CZ69" s="402"/>
      <c r="DA69" s="402"/>
      <c r="DB69" s="402"/>
      <c r="DC69" s="402"/>
      <c r="DD69" s="402"/>
      <c r="DE69" s="402"/>
      <c r="DF69" s="402"/>
      <c r="DG69" s="402"/>
      <c r="DH69" s="402"/>
      <c r="DI69" s="402"/>
      <c r="DJ69" s="402"/>
      <c r="DK69" s="402"/>
      <c r="DL69" s="402"/>
      <c r="DM69" s="402"/>
      <c r="DN69" s="402"/>
      <c r="DO69" s="402"/>
      <c r="DP69" s="402"/>
      <c r="DQ69" s="402"/>
      <c r="DR69" s="402"/>
      <c r="DS69" s="402"/>
      <c r="DT69" s="402"/>
      <c r="DU69" s="402"/>
      <c r="DV69" s="402"/>
      <c r="DW69" s="402"/>
      <c r="DX69" s="402"/>
      <c r="DY69" s="402"/>
      <c r="DZ69" s="402"/>
      <c r="EA69" s="402"/>
      <c r="EB69" s="402"/>
      <c r="EC69" s="402"/>
      <c r="ED69" s="402"/>
      <c r="EE69" s="402"/>
      <c r="EF69" s="402"/>
      <c r="EG69" s="402"/>
      <c r="EH69" s="402"/>
      <c r="EI69" s="402"/>
      <c r="EJ69" s="402"/>
      <c r="EK69" s="576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</row>
    <row r="70" spans="1:172" s="119" customFormat="1" ht="15" customHeight="1" x14ac:dyDescent="0.2">
      <c r="A70" s="716" t="s">
        <v>706</v>
      </c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20" t="s">
        <v>825</v>
      </c>
      <c r="AG70" s="579"/>
      <c r="AH70" s="579"/>
      <c r="AI70" s="579"/>
      <c r="AJ70" s="579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2"/>
      <c r="BR70" s="402"/>
      <c r="BS70" s="402"/>
      <c r="BT70" s="402"/>
      <c r="BU70" s="402"/>
      <c r="BV70" s="402"/>
      <c r="BW70" s="402"/>
      <c r="BX70" s="402"/>
      <c r="BY70" s="402"/>
      <c r="BZ70" s="402"/>
      <c r="CA70" s="402"/>
      <c r="CB70" s="402"/>
      <c r="CC70" s="402"/>
      <c r="CD70" s="402"/>
      <c r="CE70" s="402"/>
      <c r="CF70" s="402"/>
      <c r="CG70" s="402"/>
      <c r="CH70" s="402"/>
      <c r="CI70" s="402"/>
      <c r="CJ70" s="402"/>
      <c r="CK70" s="402"/>
      <c r="CL70" s="402"/>
      <c r="CM70" s="402"/>
      <c r="CN70" s="402"/>
      <c r="CO70" s="402"/>
      <c r="CP70" s="402"/>
      <c r="CQ70" s="402"/>
      <c r="CR70" s="402"/>
      <c r="CS70" s="402"/>
      <c r="CT70" s="402"/>
      <c r="CU70" s="402"/>
      <c r="CV70" s="402"/>
      <c r="CW70" s="402"/>
      <c r="CX70" s="402"/>
      <c r="CY70" s="402"/>
      <c r="CZ70" s="402"/>
      <c r="DA70" s="402"/>
      <c r="DB70" s="402"/>
      <c r="DC70" s="402"/>
      <c r="DD70" s="402"/>
      <c r="DE70" s="402"/>
      <c r="DF70" s="402"/>
      <c r="DG70" s="402"/>
      <c r="DH70" s="402"/>
      <c r="DI70" s="402"/>
      <c r="DJ70" s="402"/>
      <c r="DK70" s="402"/>
      <c r="DL70" s="402"/>
      <c r="DM70" s="402"/>
      <c r="DN70" s="402"/>
      <c r="DO70" s="402"/>
      <c r="DP70" s="402"/>
      <c r="DQ70" s="402"/>
      <c r="DR70" s="402"/>
      <c r="DS70" s="402"/>
      <c r="DT70" s="402"/>
      <c r="DU70" s="402"/>
      <c r="DV70" s="402"/>
      <c r="DW70" s="402"/>
      <c r="DX70" s="402"/>
      <c r="DY70" s="402"/>
      <c r="DZ70" s="402"/>
      <c r="EA70" s="402"/>
      <c r="EB70" s="402"/>
      <c r="EC70" s="402"/>
      <c r="ED70" s="402"/>
      <c r="EE70" s="402"/>
      <c r="EF70" s="402"/>
      <c r="EG70" s="402"/>
      <c r="EH70" s="402"/>
      <c r="EI70" s="402"/>
      <c r="EJ70" s="402"/>
      <c r="EK70" s="576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</row>
    <row r="71" spans="1:172" s="119" customFormat="1" ht="15" customHeight="1" x14ac:dyDescent="0.2">
      <c r="A71" s="716" t="s">
        <v>707</v>
      </c>
      <c r="B71" s="716"/>
      <c r="C71" s="716"/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6"/>
      <c r="Y71" s="716"/>
      <c r="Z71" s="716"/>
      <c r="AA71" s="716"/>
      <c r="AB71" s="716"/>
      <c r="AC71" s="716"/>
      <c r="AD71" s="716"/>
      <c r="AE71" s="716"/>
      <c r="AF71" s="720" t="s">
        <v>826</v>
      </c>
      <c r="AG71" s="579"/>
      <c r="AH71" s="579"/>
      <c r="AI71" s="579"/>
      <c r="AJ71" s="579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2"/>
      <c r="BR71" s="402"/>
      <c r="BS71" s="402"/>
      <c r="BT71" s="402"/>
      <c r="BU71" s="402"/>
      <c r="BV71" s="402"/>
      <c r="BW71" s="402"/>
      <c r="BX71" s="402"/>
      <c r="BY71" s="402"/>
      <c r="BZ71" s="402"/>
      <c r="CA71" s="402"/>
      <c r="CB71" s="402"/>
      <c r="CC71" s="402"/>
      <c r="CD71" s="402"/>
      <c r="CE71" s="402"/>
      <c r="CF71" s="402"/>
      <c r="CG71" s="402"/>
      <c r="CH71" s="402"/>
      <c r="CI71" s="402"/>
      <c r="CJ71" s="402"/>
      <c r="CK71" s="402"/>
      <c r="CL71" s="402"/>
      <c r="CM71" s="402"/>
      <c r="CN71" s="402"/>
      <c r="CO71" s="402"/>
      <c r="CP71" s="402"/>
      <c r="CQ71" s="402"/>
      <c r="CR71" s="402"/>
      <c r="CS71" s="402"/>
      <c r="CT71" s="402"/>
      <c r="CU71" s="402"/>
      <c r="CV71" s="402"/>
      <c r="CW71" s="402"/>
      <c r="CX71" s="402"/>
      <c r="CY71" s="402"/>
      <c r="CZ71" s="402"/>
      <c r="DA71" s="402"/>
      <c r="DB71" s="402"/>
      <c r="DC71" s="402"/>
      <c r="DD71" s="402"/>
      <c r="DE71" s="402"/>
      <c r="DF71" s="402"/>
      <c r="DG71" s="402"/>
      <c r="DH71" s="402"/>
      <c r="DI71" s="402"/>
      <c r="DJ71" s="402"/>
      <c r="DK71" s="402"/>
      <c r="DL71" s="402"/>
      <c r="DM71" s="402"/>
      <c r="DN71" s="402"/>
      <c r="DO71" s="402"/>
      <c r="DP71" s="402"/>
      <c r="DQ71" s="402"/>
      <c r="DR71" s="402"/>
      <c r="DS71" s="402"/>
      <c r="DT71" s="402"/>
      <c r="DU71" s="402"/>
      <c r="DV71" s="402"/>
      <c r="DW71" s="402"/>
      <c r="DX71" s="402"/>
      <c r="DY71" s="402"/>
      <c r="DZ71" s="402"/>
      <c r="EA71" s="402"/>
      <c r="EB71" s="402"/>
      <c r="EC71" s="402"/>
      <c r="ED71" s="402"/>
      <c r="EE71" s="402"/>
      <c r="EF71" s="402"/>
      <c r="EG71" s="402"/>
      <c r="EH71" s="402"/>
      <c r="EI71" s="402"/>
      <c r="EJ71" s="402"/>
      <c r="EK71" s="576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2"/>
      <c r="FP71" s="122"/>
    </row>
    <row r="72" spans="1:172" s="119" customFormat="1" ht="15" customHeight="1" x14ac:dyDescent="0.2">
      <c r="A72" s="716" t="s">
        <v>708</v>
      </c>
      <c r="B72" s="716"/>
      <c r="C72" s="716"/>
      <c r="D72" s="716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6"/>
      <c r="Y72" s="716"/>
      <c r="Z72" s="716"/>
      <c r="AA72" s="716"/>
      <c r="AB72" s="716"/>
      <c r="AC72" s="716"/>
      <c r="AD72" s="716"/>
      <c r="AE72" s="716"/>
      <c r="AF72" s="720" t="s">
        <v>827</v>
      </c>
      <c r="AG72" s="579"/>
      <c r="AH72" s="579"/>
      <c r="AI72" s="579"/>
      <c r="AJ72" s="579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  <c r="BF72" s="402"/>
      <c r="BG72" s="402"/>
      <c r="BH72" s="402"/>
      <c r="BI72" s="402"/>
      <c r="BJ72" s="402"/>
      <c r="BK72" s="402"/>
      <c r="BL72" s="402"/>
      <c r="BM72" s="402"/>
      <c r="BN72" s="402"/>
      <c r="BO72" s="402"/>
      <c r="BP72" s="402"/>
      <c r="BQ72" s="402"/>
      <c r="BR72" s="402"/>
      <c r="BS72" s="402"/>
      <c r="BT72" s="402"/>
      <c r="BU72" s="402"/>
      <c r="BV72" s="402"/>
      <c r="BW72" s="402"/>
      <c r="BX72" s="402"/>
      <c r="BY72" s="402"/>
      <c r="BZ72" s="402"/>
      <c r="CA72" s="402"/>
      <c r="CB72" s="402"/>
      <c r="CC72" s="402"/>
      <c r="CD72" s="402"/>
      <c r="CE72" s="402"/>
      <c r="CF72" s="402"/>
      <c r="CG72" s="402"/>
      <c r="CH72" s="402"/>
      <c r="CI72" s="402"/>
      <c r="CJ72" s="402"/>
      <c r="CK72" s="402"/>
      <c r="CL72" s="402"/>
      <c r="CM72" s="402"/>
      <c r="CN72" s="402"/>
      <c r="CO72" s="402"/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2"/>
      <c r="DA72" s="402"/>
      <c r="DB72" s="402"/>
      <c r="DC72" s="402"/>
      <c r="DD72" s="402"/>
      <c r="DE72" s="402"/>
      <c r="DF72" s="402"/>
      <c r="DG72" s="402"/>
      <c r="DH72" s="402"/>
      <c r="DI72" s="402"/>
      <c r="DJ72" s="402"/>
      <c r="DK72" s="402"/>
      <c r="DL72" s="402"/>
      <c r="DM72" s="402"/>
      <c r="DN72" s="402"/>
      <c r="DO72" s="402"/>
      <c r="DP72" s="402"/>
      <c r="DQ72" s="402"/>
      <c r="DR72" s="402"/>
      <c r="DS72" s="402"/>
      <c r="DT72" s="402"/>
      <c r="DU72" s="402"/>
      <c r="DV72" s="402"/>
      <c r="DW72" s="402"/>
      <c r="DX72" s="402"/>
      <c r="DY72" s="402"/>
      <c r="DZ72" s="402"/>
      <c r="EA72" s="402"/>
      <c r="EB72" s="402"/>
      <c r="EC72" s="402"/>
      <c r="ED72" s="402"/>
      <c r="EE72" s="402"/>
      <c r="EF72" s="402"/>
      <c r="EG72" s="402"/>
      <c r="EH72" s="402"/>
      <c r="EI72" s="402"/>
      <c r="EJ72" s="402"/>
      <c r="EK72" s="576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</row>
    <row r="73" spans="1:172" s="119" customFormat="1" ht="12.75" x14ac:dyDescent="0.2">
      <c r="A73" s="717" t="s">
        <v>709</v>
      </c>
      <c r="B73" s="717"/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7"/>
      <c r="R73" s="717"/>
      <c r="S73" s="717"/>
      <c r="T73" s="717"/>
      <c r="U73" s="717"/>
      <c r="V73" s="717"/>
      <c r="W73" s="717"/>
      <c r="X73" s="717"/>
      <c r="Y73" s="717"/>
      <c r="Z73" s="717"/>
      <c r="AA73" s="717"/>
      <c r="AB73" s="717"/>
      <c r="AC73" s="717"/>
      <c r="AD73" s="717"/>
      <c r="AE73" s="717"/>
      <c r="AF73" s="720" t="s">
        <v>828</v>
      </c>
      <c r="AG73" s="579"/>
      <c r="AH73" s="579"/>
      <c r="AI73" s="579"/>
      <c r="AJ73" s="579"/>
      <c r="AK73" s="402"/>
      <c r="AL73" s="402"/>
      <c r="AM73" s="402"/>
      <c r="AN73" s="402"/>
      <c r="AO73" s="402"/>
      <c r="AP73" s="402"/>
      <c r="AQ73" s="402"/>
      <c r="AR73" s="402"/>
      <c r="AS73" s="402"/>
      <c r="AT73" s="402"/>
      <c r="AU73" s="402"/>
      <c r="AV73" s="402"/>
      <c r="AW73" s="402"/>
      <c r="AX73" s="402"/>
      <c r="AY73" s="402"/>
      <c r="AZ73" s="402"/>
      <c r="BA73" s="402"/>
      <c r="BB73" s="402"/>
      <c r="BC73" s="402"/>
      <c r="BD73" s="402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2"/>
      <c r="BP73" s="402"/>
      <c r="BQ73" s="402"/>
      <c r="BR73" s="402"/>
      <c r="BS73" s="402"/>
      <c r="BT73" s="402"/>
      <c r="BU73" s="402"/>
      <c r="BV73" s="402"/>
      <c r="BW73" s="402"/>
      <c r="BX73" s="402"/>
      <c r="BY73" s="402"/>
      <c r="BZ73" s="402"/>
      <c r="CA73" s="402"/>
      <c r="CB73" s="402"/>
      <c r="CC73" s="402"/>
      <c r="CD73" s="402"/>
      <c r="CE73" s="402"/>
      <c r="CF73" s="402"/>
      <c r="CG73" s="402"/>
      <c r="CH73" s="402"/>
      <c r="CI73" s="402"/>
      <c r="CJ73" s="402"/>
      <c r="CK73" s="402"/>
      <c r="CL73" s="402"/>
      <c r="CM73" s="402"/>
      <c r="CN73" s="402"/>
      <c r="CO73" s="402"/>
      <c r="CP73" s="402"/>
      <c r="CQ73" s="402"/>
      <c r="CR73" s="402"/>
      <c r="CS73" s="402"/>
      <c r="CT73" s="402"/>
      <c r="CU73" s="402"/>
      <c r="CV73" s="402"/>
      <c r="CW73" s="402"/>
      <c r="CX73" s="402"/>
      <c r="CY73" s="402"/>
      <c r="CZ73" s="402"/>
      <c r="DA73" s="402"/>
      <c r="DB73" s="402"/>
      <c r="DC73" s="402"/>
      <c r="DD73" s="402"/>
      <c r="DE73" s="402"/>
      <c r="DF73" s="402"/>
      <c r="DG73" s="402"/>
      <c r="DH73" s="402"/>
      <c r="DI73" s="402"/>
      <c r="DJ73" s="402"/>
      <c r="DK73" s="402"/>
      <c r="DL73" s="402"/>
      <c r="DM73" s="402"/>
      <c r="DN73" s="402"/>
      <c r="DO73" s="402"/>
      <c r="DP73" s="402"/>
      <c r="DQ73" s="402"/>
      <c r="DR73" s="402"/>
      <c r="DS73" s="402"/>
      <c r="DT73" s="402"/>
      <c r="DU73" s="402"/>
      <c r="DV73" s="402"/>
      <c r="DW73" s="402"/>
      <c r="DX73" s="402"/>
      <c r="DY73" s="402"/>
      <c r="DZ73" s="402"/>
      <c r="EA73" s="402"/>
      <c r="EB73" s="402"/>
      <c r="EC73" s="402"/>
      <c r="ED73" s="402"/>
      <c r="EE73" s="402"/>
      <c r="EF73" s="402"/>
      <c r="EG73" s="402"/>
      <c r="EH73" s="402"/>
      <c r="EI73" s="402"/>
      <c r="EJ73" s="402"/>
      <c r="EK73" s="576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</row>
    <row r="74" spans="1:172" s="119" customFormat="1" ht="12.75" x14ac:dyDescent="0.2">
      <c r="A74" s="717" t="s">
        <v>710</v>
      </c>
      <c r="B74" s="717"/>
      <c r="C74" s="717"/>
      <c r="D74" s="717"/>
      <c r="E74" s="717"/>
      <c r="F74" s="717"/>
      <c r="G74" s="717"/>
      <c r="H74" s="717"/>
      <c r="I74" s="717"/>
      <c r="J74" s="717"/>
      <c r="K74" s="717"/>
      <c r="L74" s="717"/>
      <c r="M74" s="717"/>
      <c r="N74" s="717"/>
      <c r="O74" s="717"/>
      <c r="P74" s="717"/>
      <c r="Q74" s="717"/>
      <c r="R74" s="717"/>
      <c r="S74" s="717"/>
      <c r="T74" s="717"/>
      <c r="U74" s="717"/>
      <c r="V74" s="717"/>
      <c r="W74" s="717"/>
      <c r="X74" s="717"/>
      <c r="Y74" s="717"/>
      <c r="Z74" s="717"/>
      <c r="AA74" s="717"/>
      <c r="AB74" s="717"/>
      <c r="AC74" s="717"/>
      <c r="AD74" s="717"/>
      <c r="AE74" s="717"/>
      <c r="AF74" s="720"/>
      <c r="AG74" s="579"/>
      <c r="AH74" s="579"/>
      <c r="AI74" s="579"/>
      <c r="AJ74" s="579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576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</row>
    <row r="75" spans="1:172" s="119" customFormat="1" ht="12.75" x14ac:dyDescent="0.2">
      <c r="A75" s="716" t="s">
        <v>711</v>
      </c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20"/>
      <c r="AG75" s="579"/>
      <c r="AH75" s="579"/>
      <c r="AI75" s="579"/>
      <c r="AJ75" s="579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576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</row>
    <row r="76" spans="1:172" s="119" customFormat="1" ht="15" customHeight="1" thickBot="1" x14ac:dyDescent="0.25">
      <c r="A76" s="567" t="s">
        <v>42</v>
      </c>
      <c r="B76" s="567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77" t="s">
        <v>46</v>
      </c>
      <c r="AG76" s="578"/>
      <c r="AH76" s="578"/>
      <c r="AI76" s="578"/>
      <c r="AJ76" s="578"/>
      <c r="AK76" s="403">
        <f>SUM(AK12,AK47,AK64)</f>
        <v>33995396.059999995</v>
      </c>
      <c r="AL76" s="403"/>
      <c r="AM76" s="403"/>
      <c r="AN76" s="403"/>
      <c r="AO76" s="403"/>
      <c r="AP76" s="403"/>
      <c r="AQ76" s="403"/>
      <c r="AR76" s="403"/>
      <c r="AS76" s="403"/>
      <c r="AT76" s="403">
        <f>SUM(AT12,AT47,AT64)</f>
        <v>11242015.289999997</v>
      </c>
      <c r="AU76" s="403"/>
      <c r="AV76" s="403"/>
      <c r="AW76" s="403"/>
      <c r="AX76" s="403"/>
      <c r="AY76" s="403"/>
      <c r="AZ76" s="403"/>
      <c r="BA76" s="403"/>
      <c r="BB76" s="403">
        <f>SUM(BB12,BB47,BB64)</f>
        <v>259629.6</v>
      </c>
      <c r="BC76" s="403"/>
      <c r="BD76" s="403"/>
      <c r="BE76" s="403"/>
      <c r="BF76" s="403"/>
      <c r="BG76" s="403"/>
      <c r="BH76" s="403"/>
      <c r="BI76" s="403"/>
      <c r="BJ76" s="403">
        <f>SUM(BJ12,BJ47,BJ64)</f>
        <v>99466.48</v>
      </c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3"/>
      <c r="BW76" s="403"/>
      <c r="BX76" s="403"/>
      <c r="BY76" s="403"/>
      <c r="BZ76" s="403">
        <f>SUM(BZ12,BZ47,BZ64)</f>
        <v>727694.57000000007</v>
      </c>
      <c r="CA76" s="403"/>
      <c r="CB76" s="403"/>
      <c r="CC76" s="403"/>
      <c r="CD76" s="403"/>
      <c r="CE76" s="403"/>
      <c r="CF76" s="403"/>
      <c r="CG76" s="403"/>
      <c r="CH76" s="403">
        <f>SUM(CH12,CH47,CH64)</f>
        <v>48490</v>
      </c>
      <c r="CI76" s="403"/>
      <c r="CJ76" s="403"/>
      <c r="CK76" s="403"/>
      <c r="CL76" s="403"/>
      <c r="CM76" s="403"/>
      <c r="CN76" s="403"/>
      <c r="CO76" s="403"/>
      <c r="CP76" s="403">
        <f t="shared" ref="CP76" si="21">SUM(CP12,CP47,CP64)</f>
        <v>0</v>
      </c>
      <c r="CQ76" s="403"/>
      <c r="CR76" s="403"/>
      <c r="CS76" s="403"/>
      <c r="CT76" s="403"/>
      <c r="CU76" s="403"/>
      <c r="CV76" s="403"/>
      <c r="CW76" s="403"/>
      <c r="CX76" s="403">
        <f t="shared" ref="CX76" si="22">SUM(CX12,CX47,CX64)</f>
        <v>0</v>
      </c>
      <c r="CY76" s="403"/>
      <c r="CZ76" s="403"/>
      <c r="DA76" s="403"/>
      <c r="DB76" s="403"/>
      <c r="DC76" s="403"/>
      <c r="DD76" s="403"/>
      <c r="DE76" s="403"/>
      <c r="DF76" s="403">
        <f t="shared" ref="DF76" si="23">SUM(DF12,DF47,DF64)</f>
        <v>19456290.130000003</v>
      </c>
      <c r="DG76" s="403"/>
      <c r="DH76" s="403"/>
      <c r="DI76" s="403"/>
      <c r="DJ76" s="403"/>
      <c r="DK76" s="403"/>
      <c r="DL76" s="403"/>
      <c r="DM76" s="403"/>
      <c r="DN76" s="403">
        <f t="shared" ref="DN76" si="24">SUM(DN12,DN47,DN64)</f>
        <v>1621357.5099999998</v>
      </c>
      <c r="DO76" s="403"/>
      <c r="DP76" s="403"/>
      <c r="DQ76" s="403"/>
      <c r="DR76" s="403"/>
      <c r="DS76" s="403"/>
      <c r="DT76" s="403"/>
      <c r="DU76" s="403"/>
      <c r="DV76" s="403">
        <f t="shared" ref="DV76" si="25">SUM(DV12,DV47,DV64)</f>
        <v>494670.69</v>
      </c>
      <c r="DW76" s="403"/>
      <c r="DX76" s="403"/>
      <c r="DY76" s="403"/>
      <c r="DZ76" s="403"/>
      <c r="EA76" s="403"/>
      <c r="EB76" s="403"/>
      <c r="EC76" s="403"/>
      <c r="ED76" s="403">
        <f t="shared" ref="ED76" si="26">SUM(ED12,ED47,ED64)</f>
        <v>0</v>
      </c>
      <c r="EE76" s="403"/>
      <c r="EF76" s="403"/>
      <c r="EG76" s="403"/>
      <c r="EH76" s="403"/>
      <c r="EI76" s="403"/>
      <c r="EJ76" s="403"/>
      <c r="EK76" s="403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</row>
    <row r="79" spans="1:172" s="119" customFormat="1" ht="12.75" x14ac:dyDescent="0.2">
      <c r="A79" s="113" t="s">
        <v>49</v>
      </c>
    </row>
    <row r="80" spans="1:172" s="119" customFormat="1" ht="12.75" x14ac:dyDescent="0.2">
      <c r="A80" s="113" t="s">
        <v>54</v>
      </c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</row>
    <row r="81" spans="1:128" s="117" customFormat="1" ht="10.5" x14ac:dyDescent="0.2">
      <c r="W81" s="569" t="s">
        <v>50</v>
      </c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G81" s="569" t="s">
        <v>51</v>
      </c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69"/>
      <c r="CL81" s="569"/>
      <c r="CM81" s="569"/>
      <c r="CN81" s="569"/>
      <c r="CQ81" s="569" t="s">
        <v>52</v>
      </c>
      <c r="CR81" s="569"/>
      <c r="CS81" s="569"/>
      <c r="CT81" s="569"/>
      <c r="CU81" s="569"/>
      <c r="CV81" s="569"/>
      <c r="CW81" s="569"/>
      <c r="CX81" s="569"/>
      <c r="CY81" s="569"/>
      <c r="CZ81" s="569"/>
      <c r="DA81" s="569"/>
      <c r="DB81" s="569"/>
      <c r="DC81" s="569"/>
      <c r="DD81" s="569"/>
      <c r="DE81" s="569"/>
      <c r="DF81" s="569"/>
      <c r="DG81" s="569"/>
      <c r="DH81" s="569"/>
      <c r="DI81" s="569"/>
      <c r="DJ81" s="569"/>
      <c r="DK81" s="569"/>
      <c r="DL81" s="569"/>
      <c r="DM81" s="569"/>
      <c r="DN81" s="569"/>
      <c r="DO81" s="569"/>
      <c r="DP81" s="569"/>
      <c r="DQ81" s="569"/>
      <c r="DR81" s="569"/>
      <c r="DS81" s="569"/>
      <c r="DT81" s="569"/>
      <c r="DU81" s="569"/>
      <c r="DV81" s="569"/>
      <c r="DW81" s="569"/>
      <c r="DX81" s="569"/>
    </row>
    <row r="82" spans="1:128" s="117" customFormat="1" ht="3.75" customHeight="1" x14ac:dyDescent="0.2"/>
    <row r="83" spans="1:128" s="119" customFormat="1" ht="12.75" x14ac:dyDescent="0.2">
      <c r="A83" s="113" t="s">
        <v>53</v>
      </c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2"/>
      <c r="AP83" s="552"/>
      <c r="AQ83" s="552"/>
      <c r="AR83" s="552"/>
      <c r="AS83" s="552"/>
      <c r="AT83" s="552"/>
      <c r="AU83" s="552"/>
      <c r="AV83" s="552"/>
      <c r="AW83" s="552"/>
      <c r="AX83" s="552"/>
      <c r="AY83" s="552"/>
      <c r="AZ83" s="552"/>
      <c r="BA83" s="552"/>
      <c r="BB83" s="552"/>
      <c r="BC83" s="552"/>
      <c r="BD83" s="552"/>
      <c r="BG83" s="552"/>
      <c r="BH83" s="552"/>
      <c r="BI83" s="552"/>
      <c r="BJ83" s="552"/>
      <c r="BK83" s="552"/>
      <c r="BL83" s="552"/>
      <c r="BM83" s="552"/>
      <c r="BN83" s="552"/>
      <c r="BO83" s="552"/>
      <c r="BP83" s="552"/>
      <c r="BQ83" s="552"/>
      <c r="BR83" s="552"/>
      <c r="BS83" s="552"/>
      <c r="BT83" s="552"/>
      <c r="BU83" s="552"/>
      <c r="BV83" s="552"/>
      <c r="BW83" s="552"/>
      <c r="BX83" s="552"/>
      <c r="BY83" s="552"/>
      <c r="BZ83" s="552"/>
      <c r="CA83" s="552"/>
      <c r="CB83" s="552"/>
      <c r="CC83" s="552"/>
      <c r="CD83" s="552"/>
      <c r="CE83" s="552"/>
      <c r="CF83" s="552"/>
      <c r="CG83" s="552"/>
      <c r="CH83" s="552"/>
      <c r="CI83" s="552"/>
      <c r="CJ83" s="552"/>
      <c r="CK83" s="552"/>
      <c r="CL83" s="552"/>
      <c r="CM83" s="552"/>
      <c r="CN83" s="552"/>
      <c r="CQ83" s="551"/>
      <c r="CR83" s="551"/>
      <c r="CS83" s="551"/>
      <c r="CT83" s="551"/>
      <c r="CU83" s="551"/>
      <c r="CV83" s="551"/>
      <c r="CW83" s="551"/>
      <c r="CX83" s="551"/>
      <c r="CY83" s="551"/>
      <c r="CZ83" s="551"/>
      <c r="DA83" s="551"/>
      <c r="DB83" s="551"/>
      <c r="DC83" s="551"/>
      <c r="DD83" s="551"/>
      <c r="DE83" s="551"/>
      <c r="DF83" s="551"/>
      <c r="DG83" s="551"/>
      <c r="DH83" s="551"/>
      <c r="DI83" s="551"/>
      <c r="DJ83" s="551"/>
      <c r="DK83" s="551"/>
      <c r="DL83" s="551"/>
      <c r="DM83" s="551"/>
      <c r="DN83" s="551"/>
      <c r="DO83" s="551"/>
      <c r="DP83" s="551"/>
      <c r="DQ83" s="551"/>
      <c r="DR83" s="551"/>
      <c r="DS83" s="551"/>
      <c r="DT83" s="551"/>
      <c r="DU83" s="551"/>
      <c r="DV83" s="551"/>
      <c r="DW83" s="551"/>
      <c r="DX83" s="551"/>
    </row>
    <row r="84" spans="1:128" s="117" customFormat="1" ht="10.5" x14ac:dyDescent="0.2">
      <c r="W84" s="569" t="s">
        <v>50</v>
      </c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G84" s="569" t="s">
        <v>93</v>
      </c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  <c r="CG84" s="569"/>
      <c r="CH84" s="569"/>
      <c r="CI84" s="569"/>
      <c r="CJ84" s="569"/>
      <c r="CK84" s="569"/>
      <c r="CL84" s="569"/>
      <c r="CM84" s="569"/>
      <c r="CN84" s="569"/>
      <c r="CQ84" s="569" t="s">
        <v>175</v>
      </c>
      <c r="CR84" s="569"/>
      <c r="CS84" s="569"/>
      <c r="CT84" s="569"/>
      <c r="CU84" s="569"/>
      <c r="CV84" s="569"/>
      <c r="CW84" s="569"/>
      <c r="CX84" s="569"/>
      <c r="CY84" s="569"/>
      <c r="CZ84" s="569"/>
      <c r="DA84" s="569"/>
      <c r="DB84" s="569"/>
      <c r="DC84" s="569"/>
      <c r="DD84" s="569"/>
      <c r="DE84" s="569"/>
      <c r="DF84" s="569"/>
      <c r="DG84" s="569"/>
      <c r="DH84" s="569"/>
      <c r="DI84" s="569"/>
      <c r="DJ84" s="569"/>
      <c r="DK84" s="569"/>
      <c r="DL84" s="569"/>
      <c r="DM84" s="569"/>
      <c r="DN84" s="569"/>
      <c r="DO84" s="569"/>
      <c r="DP84" s="569"/>
      <c r="DQ84" s="569"/>
      <c r="DR84" s="569"/>
      <c r="DS84" s="569"/>
      <c r="DT84" s="569"/>
      <c r="DU84" s="569"/>
      <c r="DV84" s="569"/>
      <c r="DW84" s="569"/>
      <c r="DX84" s="569"/>
    </row>
    <row r="85" spans="1:128" s="117" customFormat="1" ht="3.75" customHeight="1" x14ac:dyDescent="0.2"/>
    <row r="86" spans="1:128" s="119" customFormat="1" ht="12.75" x14ac:dyDescent="0.2">
      <c r="A86" s="118" t="s">
        <v>55</v>
      </c>
      <c r="B86" s="551"/>
      <c r="C86" s="551"/>
      <c r="D86" s="551"/>
      <c r="E86" s="113" t="s">
        <v>56</v>
      </c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2"/>
      <c r="R86" s="729">
        <v>20</v>
      </c>
      <c r="S86" s="729"/>
      <c r="T86" s="729"/>
      <c r="U86" s="550"/>
      <c r="V86" s="550"/>
      <c r="W86" s="550"/>
      <c r="X86" s="113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74"/>
  </cols>
  <sheetData>
    <row r="1" spans="1:141" x14ac:dyDescent="0.25">
      <c r="A1" s="868" t="s">
        <v>1264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  <c r="AU1" s="868"/>
      <c r="AV1" s="868"/>
      <c r="AW1" s="868"/>
      <c r="AX1" s="868"/>
      <c r="AY1" s="868"/>
      <c r="AZ1" s="868"/>
      <c r="BA1" s="868"/>
      <c r="BB1" s="868"/>
      <c r="BC1" s="868"/>
      <c r="BD1" s="868"/>
      <c r="BE1" s="868"/>
      <c r="BF1" s="868"/>
      <c r="BG1" s="868"/>
      <c r="BH1" s="868"/>
      <c r="BI1" s="868"/>
      <c r="BJ1" s="868"/>
      <c r="BK1" s="868"/>
      <c r="BL1" s="868"/>
      <c r="BM1" s="868"/>
      <c r="BN1" s="868"/>
      <c r="BO1" s="868"/>
      <c r="BP1" s="868"/>
      <c r="BQ1" s="868"/>
      <c r="BR1" s="868"/>
      <c r="BS1" s="868"/>
      <c r="BT1" s="868"/>
      <c r="BU1" s="868"/>
      <c r="BV1" s="868"/>
      <c r="BW1" s="868"/>
      <c r="BX1" s="868"/>
      <c r="BY1" s="868"/>
      <c r="BZ1" s="868"/>
      <c r="CA1" s="868"/>
      <c r="CB1" s="868"/>
      <c r="CC1" s="868"/>
      <c r="CD1" s="868"/>
      <c r="CE1" s="868"/>
      <c r="CF1" s="868"/>
      <c r="CG1" s="868"/>
      <c r="CH1" s="868"/>
      <c r="CI1" s="868"/>
      <c r="CJ1" s="868"/>
      <c r="CK1" s="868"/>
      <c r="CL1" s="868"/>
      <c r="CM1" s="868"/>
      <c r="CN1" s="868"/>
      <c r="CO1" s="868"/>
      <c r="CP1" s="868"/>
      <c r="CQ1" s="868"/>
      <c r="CR1" s="868"/>
      <c r="CS1" s="868"/>
      <c r="CT1" s="868"/>
      <c r="CU1" s="868"/>
      <c r="CV1" s="868"/>
      <c r="CW1" s="868"/>
      <c r="CX1" s="868"/>
      <c r="CY1" s="868"/>
      <c r="CZ1" s="868"/>
      <c r="DA1" s="868"/>
      <c r="DB1" s="868"/>
      <c r="DC1" s="868"/>
      <c r="DD1" s="868"/>
      <c r="DE1" s="868"/>
      <c r="DF1" s="868"/>
      <c r="DG1" s="868"/>
      <c r="DH1" s="868"/>
      <c r="DI1" s="868"/>
      <c r="DJ1" s="868"/>
      <c r="DK1" s="868"/>
      <c r="DL1" s="868"/>
      <c r="DM1" s="868"/>
      <c r="DN1" s="868"/>
      <c r="DO1" s="868"/>
      <c r="DP1" s="868"/>
      <c r="DQ1" s="868"/>
      <c r="DR1" s="868"/>
      <c r="DS1" s="868"/>
      <c r="DT1" s="868"/>
      <c r="DU1" s="868"/>
      <c r="DV1" s="868"/>
      <c r="DW1" s="868"/>
      <c r="DX1" s="868"/>
      <c r="DY1" s="868"/>
      <c r="DZ1" s="868"/>
      <c r="EA1" s="868"/>
      <c r="EB1" s="868"/>
      <c r="EC1" s="868"/>
      <c r="ED1" s="868"/>
      <c r="EE1" s="868"/>
      <c r="EF1" s="868"/>
      <c r="EG1" s="868"/>
      <c r="EH1" s="868"/>
      <c r="EI1" s="868"/>
      <c r="EJ1" s="868"/>
      <c r="EK1" s="868"/>
    </row>
    <row r="2" spans="1:141" s="73" customFormat="1" ht="15.7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</row>
    <row r="3" spans="1:141" s="73" customFormat="1" ht="13.5" thickBot="1" x14ac:dyDescent="0.25">
      <c r="DW3" s="869" t="s">
        <v>6</v>
      </c>
      <c r="DX3" s="869"/>
      <c r="DY3" s="869"/>
      <c r="DZ3" s="869"/>
      <c r="EA3" s="869"/>
      <c r="EB3" s="869"/>
      <c r="EC3" s="869"/>
      <c r="ED3" s="869"/>
      <c r="EE3" s="869"/>
      <c r="EF3" s="869"/>
      <c r="EG3" s="869"/>
      <c r="EH3" s="869"/>
      <c r="EI3" s="869"/>
      <c r="EJ3" s="869"/>
      <c r="EK3" s="869"/>
    </row>
    <row r="4" spans="1:141" s="73" customFormat="1" ht="12.75" x14ac:dyDescent="0.2">
      <c r="A4" s="113"/>
      <c r="BL4" s="106" t="s">
        <v>13</v>
      </c>
      <c r="BM4" s="552" t="s">
        <v>1163</v>
      </c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729">
        <v>20</v>
      </c>
      <c r="BY4" s="729"/>
      <c r="BZ4" s="729"/>
      <c r="CA4" s="550" t="s">
        <v>1164</v>
      </c>
      <c r="CB4" s="550"/>
      <c r="CC4" s="550"/>
      <c r="CD4" s="113" t="s">
        <v>14</v>
      </c>
      <c r="DU4" s="106" t="s">
        <v>7</v>
      </c>
      <c r="DW4" s="718" t="s">
        <v>1290</v>
      </c>
      <c r="DX4" s="719"/>
      <c r="DY4" s="719"/>
      <c r="DZ4" s="719"/>
      <c r="EA4" s="719"/>
      <c r="EB4" s="719"/>
      <c r="EC4" s="719"/>
      <c r="ED4" s="719"/>
      <c r="EE4" s="719"/>
      <c r="EF4" s="719"/>
      <c r="EG4" s="719"/>
      <c r="EH4" s="719"/>
      <c r="EI4" s="719"/>
      <c r="EJ4" s="719"/>
      <c r="EK4" s="870"/>
    </row>
    <row r="5" spans="1:141" s="73" customFormat="1" ht="12.75" x14ac:dyDescent="0.2">
      <c r="A5" s="113"/>
      <c r="DU5" s="106" t="s">
        <v>8</v>
      </c>
      <c r="DW5" s="720"/>
      <c r="DX5" s="579"/>
      <c r="DY5" s="579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864"/>
    </row>
    <row r="6" spans="1:141" s="73" customFormat="1" ht="12.75" x14ac:dyDescent="0.2">
      <c r="A6" s="113"/>
      <c r="DU6" s="106" t="s">
        <v>9</v>
      </c>
      <c r="DW6" s="720"/>
      <c r="DX6" s="579"/>
      <c r="DY6" s="579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864"/>
    </row>
    <row r="7" spans="1:141" s="73" customFormat="1" ht="12.75" x14ac:dyDescent="0.2">
      <c r="A7" s="113" t="s">
        <v>15</v>
      </c>
      <c r="Z7" s="552" t="s">
        <v>1291</v>
      </c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  <c r="BT7" s="552"/>
      <c r="BU7" s="552"/>
      <c r="BV7" s="552"/>
      <c r="BW7" s="552"/>
      <c r="BX7" s="552"/>
      <c r="BY7" s="552"/>
      <c r="BZ7" s="552"/>
      <c r="CA7" s="552"/>
      <c r="CB7" s="552"/>
      <c r="CC7" s="552"/>
      <c r="CD7" s="552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U7" s="106" t="s">
        <v>10</v>
      </c>
      <c r="DW7" s="720"/>
      <c r="DX7" s="579"/>
      <c r="DY7" s="579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864"/>
    </row>
    <row r="8" spans="1:141" s="73" customFormat="1" ht="12.75" x14ac:dyDescent="0.2">
      <c r="A8" s="113" t="s">
        <v>16</v>
      </c>
      <c r="DU8" s="106"/>
      <c r="DW8" s="720"/>
      <c r="DX8" s="579"/>
      <c r="DY8" s="579"/>
      <c r="DZ8" s="579"/>
      <c r="EA8" s="579"/>
      <c r="EB8" s="579"/>
      <c r="EC8" s="579"/>
      <c r="ED8" s="579"/>
      <c r="EE8" s="579"/>
      <c r="EF8" s="579"/>
      <c r="EG8" s="579"/>
      <c r="EH8" s="579"/>
      <c r="EI8" s="579"/>
      <c r="EJ8" s="579"/>
      <c r="EK8" s="864"/>
    </row>
    <row r="9" spans="1:141" s="73" customFormat="1" ht="12.75" x14ac:dyDescent="0.2">
      <c r="A9" s="113" t="s">
        <v>17</v>
      </c>
      <c r="Z9" s="552" t="s">
        <v>1342</v>
      </c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U9" s="106" t="s">
        <v>11</v>
      </c>
      <c r="DW9" s="720"/>
      <c r="DX9" s="579"/>
      <c r="DY9" s="579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864"/>
    </row>
    <row r="10" spans="1:141" s="73" customFormat="1" ht="12.75" x14ac:dyDescent="0.2">
      <c r="A10" s="113" t="s">
        <v>18</v>
      </c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2"/>
      <c r="DE10" s="552"/>
      <c r="DU10" s="106" t="s">
        <v>12</v>
      </c>
      <c r="DW10" s="720"/>
      <c r="DX10" s="579"/>
      <c r="DY10" s="579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864"/>
    </row>
    <row r="11" spans="1:141" s="73" customFormat="1" ht="13.5" thickBot="1" x14ac:dyDescent="0.25">
      <c r="A11" s="113" t="s">
        <v>19</v>
      </c>
      <c r="DU11" s="106"/>
      <c r="DW11" s="865"/>
      <c r="DX11" s="866"/>
      <c r="DY11" s="866"/>
      <c r="DZ11" s="866"/>
      <c r="EA11" s="866"/>
      <c r="EB11" s="866"/>
      <c r="EC11" s="866"/>
      <c r="ED11" s="866"/>
      <c r="EE11" s="866"/>
      <c r="EF11" s="866"/>
      <c r="EG11" s="866"/>
      <c r="EH11" s="866"/>
      <c r="EI11" s="866"/>
      <c r="EJ11" s="866"/>
      <c r="EK11" s="867"/>
    </row>
    <row r="13" spans="1:141" s="73" customFormat="1" ht="12.75" customHeight="1" x14ac:dyDescent="0.2">
      <c r="A13" s="862" t="s">
        <v>388</v>
      </c>
      <c r="B13" s="862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1" t="s">
        <v>908</v>
      </c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3"/>
      <c r="AS13" s="861" t="s">
        <v>909</v>
      </c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862"/>
      <c r="BF13" s="862"/>
      <c r="BG13" s="863"/>
      <c r="BH13" s="862" t="s">
        <v>392</v>
      </c>
      <c r="BI13" s="862"/>
      <c r="BJ13" s="862"/>
      <c r="BK13" s="862"/>
      <c r="BL13" s="862"/>
      <c r="BM13" s="862"/>
      <c r="BN13" s="862"/>
      <c r="BO13" s="862"/>
      <c r="BP13" s="862"/>
      <c r="BQ13" s="862"/>
      <c r="BR13" s="862"/>
      <c r="BS13" s="862"/>
      <c r="BT13" s="862"/>
      <c r="BU13" s="862"/>
      <c r="BV13" s="862"/>
      <c r="BW13" s="862"/>
      <c r="BX13" s="862"/>
      <c r="BY13" s="862"/>
      <c r="BZ13" s="861" t="s">
        <v>22</v>
      </c>
      <c r="CA13" s="862"/>
      <c r="CB13" s="862"/>
      <c r="CC13" s="862"/>
      <c r="CD13" s="862"/>
      <c r="CE13" s="862"/>
      <c r="CF13" s="861" t="s">
        <v>913</v>
      </c>
      <c r="CG13" s="862"/>
      <c r="CH13" s="862"/>
      <c r="CI13" s="862"/>
      <c r="CJ13" s="862"/>
      <c r="CK13" s="862"/>
      <c r="CL13" s="862"/>
      <c r="CM13" s="862"/>
      <c r="CN13" s="862"/>
      <c r="CO13" s="862"/>
      <c r="CP13" s="862"/>
      <c r="CQ13" s="862"/>
      <c r="CR13" s="862"/>
      <c r="CS13" s="862"/>
      <c r="CT13" s="862"/>
      <c r="CU13" s="862"/>
      <c r="CV13" s="863"/>
      <c r="CW13" s="861" t="s">
        <v>914</v>
      </c>
      <c r="CX13" s="862"/>
      <c r="CY13" s="862"/>
      <c r="CZ13" s="862"/>
      <c r="DA13" s="862"/>
      <c r="DB13" s="862"/>
      <c r="DC13" s="862"/>
      <c r="DD13" s="862"/>
      <c r="DE13" s="862"/>
      <c r="DF13" s="862"/>
      <c r="DG13" s="862"/>
      <c r="DH13" s="862"/>
      <c r="DI13" s="862"/>
      <c r="DJ13" s="862"/>
      <c r="DK13" s="862"/>
      <c r="DL13" s="862"/>
      <c r="DM13" s="862"/>
      <c r="DN13" s="862"/>
      <c r="DO13" s="862"/>
      <c r="DP13" s="862"/>
      <c r="DQ13" s="862"/>
      <c r="DR13" s="862"/>
      <c r="DS13" s="862"/>
      <c r="DT13" s="862"/>
      <c r="DU13" s="862"/>
      <c r="DV13" s="863"/>
      <c r="DW13" s="861" t="s">
        <v>915</v>
      </c>
      <c r="DX13" s="862"/>
      <c r="DY13" s="862"/>
      <c r="DZ13" s="862"/>
      <c r="EA13" s="862"/>
      <c r="EB13" s="862"/>
      <c r="EC13" s="862"/>
      <c r="ED13" s="862"/>
      <c r="EE13" s="862"/>
      <c r="EF13" s="862"/>
      <c r="EG13" s="862"/>
      <c r="EH13" s="862"/>
      <c r="EI13" s="862"/>
      <c r="EJ13" s="862"/>
      <c r="EK13" s="862"/>
    </row>
    <row r="14" spans="1:141" s="73" customFormat="1" ht="12.75" customHeight="1" x14ac:dyDescent="0.2">
      <c r="A14" s="860"/>
      <c r="B14" s="860"/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637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9"/>
      <c r="AS14" s="637" t="s">
        <v>910</v>
      </c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9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637" t="s">
        <v>25</v>
      </c>
      <c r="CA14" s="638"/>
      <c r="CB14" s="638"/>
      <c r="CC14" s="638"/>
      <c r="CD14" s="638"/>
      <c r="CE14" s="638"/>
      <c r="CF14" s="637" t="s">
        <v>502</v>
      </c>
      <c r="CG14" s="638"/>
      <c r="CH14" s="638"/>
      <c r="CI14" s="638"/>
      <c r="CJ14" s="638"/>
      <c r="CK14" s="638"/>
      <c r="CL14" s="638"/>
      <c r="CM14" s="638"/>
      <c r="CN14" s="638"/>
      <c r="CO14" s="638"/>
      <c r="CP14" s="638"/>
      <c r="CQ14" s="638"/>
      <c r="CR14" s="638"/>
      <c r="CS14" s="638"/>
      <c r="CT14" s="638"/>
      <c r="CU14" s="638"/>
      <c r="CV14" s="639"/>
      <c r="CW14" s="637"/>
      <c r="CX14" s="638"/>
      <c r="CY14" s="638"/>
      <c r="CZ14" s="638"/>
      <c r="DA14" s="638"/>
      <c r="DB14" s="638"/>
      <c r="DC14" s="638"/>
      <c r="DD14" s="638"/>
      <c r="DE14" s="638"/>
      <c r="DF14" s="638"/>
      <c r="DG14" s="638"/>
      <c r="DH14" s="638"/>
      <c r="DI14" s="638"/>
      <c r="DJ14" s="638"/>
      <c r="DK14" s="638"/>
      <c r="DL14" s="638"/>
      <c r="DM14" s="638"/>
      <c r="DN14" s="638"/>
      <c r="DO14" s="638"/>
      <c r="DP14" s="638"/>
      <c r="DQ14" s="638"/>
      <c r="DR14" s="638"/>
      <c r="DS14" s="638"/>
      <c r="DT14" s="638"/>
      <c r="DU14" s="638"/>
      <c r="DV14" s="639"/>
      <c r="DW14" s="637"/>
      <c r="DX14" s="638"/>
      <c r="DY14" s="638"/>
      <c r="DZ14" s="638"/>
      <c r="EA14" s="638"/>
      <c r="EB14" s="638"/>
      <c r="EC14" s="638"/>
      <c r="ED14" s="638"/>
      <c r="EE14" s="638"/>
      <c r="EF14" s="638"/>
      <c r="EG14" s="638"/>
      <c r="EH14" s="638"/>
      <c r="EI14" s="638"/>
      <c r="EJ14" s="638"/>
      <c r="EK14" s="638"/>
    </row>
    <row r="15" spans="1:141" s="73" customFormat="1" ht="12.75" customHeight="1" x14ac:dyDescent="0.2">
      <c r="A15" s="860"/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637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9"/>
      <c r="AS15" s="637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9"/>
      <c r="BH15" s="861" t="s">
        <v>29</v>
      </c>
      <c r="BI15" s="862"/>
      <c r="BJ15" s="862"/>
      <c r="BK15" s="862"/>
      <c r="BL15" s="862"/>
      <c r="BM15" s="862"/>
      <c r="BN15" s="862"/>
      <c r="BO15" s="862"/>
      <c r="BP15" s="862"/>
      <c r="BQ15" s="862"/>
      <c r="BR15" s="862"/>
      <c r="BS15" s="863"/>
      <c r="BT15" s="861" t="s">
        <v>30</v>
      </c>
      <c r="BU15" s="862"/>
      <c r="BV15" s="862"/>
      <c r="BW15" s="862"/>
      <c r="BX15" s="862"/>
      <c r="BY15" s="863"/>
      <c r="BZ15" s="637"/>
      <c r="CA15" s="638"/>
      <c r="CB15" s="638"/>
      <c r="CC15" s="638"/>
      <c r="CD15" s="638"/>
      <c r="CE15" s="638"/>
      <c r="CF15" s="637"/>
      <c r="CG15" s="638"/>
      <c r="CH15" s="638"/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9"/>
      <c r="CW15" s="637"/>
      <c r="CX15" s="638"/>
      <c r="CY15" s="638"/>
      <c r="CZ15" s="638"/>
      <c r="DA15" s="638"/>
      <c r="DB15" s="638"/>
      <c r="DC15" s="638"/>
      <c r="DD15" s="638"/>
      <c r="DE15" s="638"/>
      <c r="DF15" s="638"/>
      <c r="DG15" s="638"/>
      <c r="DH15" s="638"/>
      <c r="DI15" s="638"/>
      <c r="DJ15" s="638"/>
      <c r="DK15" s="638"/>
      <c r="DL15" s="638"/>
      <c r="DM15" s="638"/>
      <c r="DN15" s="638"/>
      <c r="DO15" s="638"/>
      <c r="DP15" s="638"/>
      <c r="DQ15" s="638"/>
      <c r="DR15" s="638"/>
      <c r="DS15" s="638"/>
      <c r="DT15" s="638"/>
      <c r="DU15" s="638"/>
      <c r="DV15" s="639"/>
      <c r="DW15" s="637"/>
      <c r="DX15" s="638"/>
      <c r="DY15" s="638"/>
      <c r="DZ15" s="638"/>
      <c r="EA15" s="638"/>
      <c r="EB15" s="638"/>
      <c r="EC15" s="638"/>
      <c r="ED15" s="638"/>
      <c r="EE15" s="638"/>
      <c r="EF15" s="638"/>
      <c r="EG15" s="638"/>
      <c r="EH15" s="638"/>
      <c r="EI15" s="638"/>
      <c r="EJ15" s="638"/>
      <c r="EK15" s="638"/>
    </row>
    <row r="16" spans="1:141" s="73" customFormat="1" ht="12.75" customHeight="1" x14ac:dyDescent="0.2">
      <c r="A16" s="860"/>
      <c r="B16" s="860"/>
      <c r="C16" s="860"/>
      <c r="D16" s="860"/>
      <c r="E16" s="860"/>
      <c r="F16" s="860"/>
      <c r="G16" s="860"/>
      <c r="H16" s="860"/>
      <c r="I16" s="860"/>
      <c r="J16" s="860"/>
      <c r="K16" s="860"/>
      <c r="L16" s="860"/>
      <c r="M16" s="860"/>
      <c r="N16" s="860"/>
      <c r="O16" s="860"/>
      <c r="P16" s="860"/>
      <c r="Q16" s="860"/>
      <c r="R16" s="860"/>
      <c r="S16" s="637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9"/>
      <c r="AS16" s="637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  <c r="BF16" s="638"/>
      <c r="BG16" s="639"/>
      <c r="BH16" s="637"/>
      <c r="BI16" s="638"/>
      <c r="BJ16" s="638"/>
      <c r="BK16" s="638"/>
      <c r="BL16" s="638"/>
      <c r="BM16" s="638"/>
      <c r="BN16" s="638"/>
      <c r="BO16" s="638"/>
      <c r="BP16" s="638"/>
      <c r="BQ16" s="638"/>
      <c r="BR16" s="638"/>
      <c r="BS16" s="639"/>
      <c r="BT16" s="637" t="s">
        <v>31</v>
      </c>
      <c r="BU16" s="638"/>
      <c r="BV16" s="638"/>
      <c r="BW16" s="638"/>
      <c r="BX16" s="638"/>
      <c r="BY16" s="639"/>
      <c r="BZ16" s="637"/>
      <c r="CA16" s="638"/>
      <c r="CB16" s="638"/>
      <c r="CC16" s="638"/>
      <c r="CD16" s="638"/>
      <c r="CE16" s="638"/>
      <c r="CF16" s="637"/>
      <c r="CG16" s="638"/>
      <c r="CH16" s="638"/>
      <c r="CI16" s="638"/>
      <c r="CJ16" s="638"/>
      <c r="CK16" s="638"/>
      <c r="CL16" s="638"/>
      <c r="CM16" s="638"/>
      <c r="CN16" s="638"/>
      <c r="CO16" s="638"/>
      <c r="CP16" s="638"/>
      <c r="CQ16" s="638"/>
      <c r="CR16" s="638"/>
      <c r="CS16" s="638"/>
      <c r="CT16" s="638"/>
      <c r="CU16" s="638"/>
      <c r="CV16" s="639"/>
      <c r="CW16" s="637"/>
      <c r="CX16" s="638"/>
      <c r="CY16" s="638"/>
      <c r="CZ16" s="638"/>
      <c r="DA16" s="638"/>
      <c r="DB16" s="638"/>
      <c r="DC16" s="638"/>
      <c r="DD16" s="638"/>
      <c r="DE16" s="638"/>
      <c r="DF16" s="638"/>
      <c r="DG16" s="638"/>
      <c r="DH16" s="638"/>
      <c r="DI16" s="638"/>
      <c r="DJ16" s="638"/>
      <c r="DK16" s="638"/>
      <c r="DL16" s="638"/>
      <c r="DM16" s="638"/>
      <c r="DN16" s="638"/>
      <c r="DO16" s="638"/>
      <c r="DP16" s="638"/>
      <c r="DQ16" s="638"/>
      <c r="DR16" s="638"/>
      <c r="DS16" s="638"/>
      <c r="DT16" s="638"/>
      <c r="DU16" s="638"/>
      <c r="DV16" s="639"/>
      <c r="DW16" s="637"/>
      <c r="DX16" s="638"/>
      <c r="DY16" s="638"/>
      <c r="DZ16" s="638"/>
      <c r="EA16" s="638"/>
      <c r="EB16" s="638"/>
      <c r="EC16" s="638"/>
      <c r="ED16" s="638"/>
      <c r="EE16" s="638"/>
      <c r="EF16" s="638"/>
      <c r="EG16" s="638"/>
      <c r="EH16" s="638"/>
      <c r="EI16" s="638"/>
      <c r="EJ16" s="638"/>
      <c r="EK16" s="638"/>
    </row>
    <row r="17" spans="1:141" s="73" customFormat="1" ht="13.5" thickBot="1" x14ac:dyDescent="0.25">
      <c r="A17" s="632">
        <v>1</v>
      </c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24">
        <v>2</v>
      </c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>
        <v>3</v>
      </c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4"/>
      <c r="BG17" s="624"/>
      <c r="BH17" s="624">
        <v>4</v>
      </c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>
        <v>5</v>
      </c>
      <c r="BU17" s="624"/>
      <c r="BV17" s="624"/>
      <c r="BW17" s="624"/>
      <c r="BX17" s="624"/>
      <c r="BY17" s="624"/>
      <c r="BZ17" s="624">
        <v>6</v>
      </c>
      <c r="CA17" s="624"/>
      <c r="CB17" s="624"/>
      <c r="CC17" s="624"/>
      <c r="CD17" s="624"/>
      <c r="CE17" s="624"/>
      <c r="CF17" s="624">
        <v>7</v>
      </c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>
        <v>8</v>
      </c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4"/>
      <c r="DK17" s="624"/>
      <c r="DL17" s="624"/>
      <c r="DM17" s="624"/>
      <c r="DN17" s="624"/>
      <c r="DO17" s="624"/>
      <c r="DP17" s="624"/>
      <c r="DQ17" s="624"/>
      <c r="DR17" s="624"/>
      <c r="DS17" s="624"/>
      <c r="DT17" s="624"/>
      <c r="DU17" s="624"/>
      <c r="DV17" s="624"/>
      <c r="DW17" s="624">
        <v>9</v>
      </c>
      <c r="DX17" s="624"/>
      <c r="DY17" s="624"/>
      <c r="DZ17" s="624"/>
      <c r="EA17" s="624"/>
      <c r="EB17" s="624"/>
      <c r="EC17" s="624"/>
      <c r="ED17" s="624"/>
      <c r="EE17" s="624"/>
      <c r="EF17" s="624"/>
      <c r="EG17" s="624"/>
      <c r="EH17" s="624"/>
      <c r="EI17" s="624"/>
      <c r="EJ17" s="624"/>
      <c r="EK17" s="635"/>
    </row>
    <row r="18" spans="1:141" s="73" customFormat="1" ht="15" customHeight="1" x14ac:dyDescent="0.2">
      <c r="A18" s="727" t="s">
        <v>417</v>
      </c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09" t="s">
        <v>43</v>
      </c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  <c r="AN18" s="709"/>
      <c r="AO18" s="709"/>
      <c r="AP18" s="709"/>
      <c r="AQ18" s="709"/>
      <c r="AR18" s="595"/>
      <c r="AS18" s="837"/>
      <c r="AT18" s="837"/>
      <c r="AU18" s="837"/>
      <c r="AV18" s="837"/>
      <c r="AW18" s="837"/>
      <c r="AX18" s="837"/>
      <c r="AY18" s="837"/>
      <c r="AZ18" s="837"/>
      <c r="BA18" s="837"/>
      <c r="BB18" s="837"/>
      <c r="BC18" s="837"/>
      <c r="BD18" s="837"/>
      <c r="BE18" s="837"/>
      <c r="BF18" s="837"/>
      <c r="BG18" s="837"/>
      <c r="BH18" s="709" t="s">
        <v>43</v>
      </c>
      <c r="BI18" s="709"/>
      <c r="BJ18" s="709"/>
      <c r="BK18" s="709"/>
      <c r="BL18" s="709"/>
      <c r="BM18" s="709"/>
      <c r="BN18" s="709"/>
      <c r="BO18" s="709"/>
      <c r="BP18" s="709"/>
      <c r="BQ18" s="709"/>
      <c r="BR18" s="709"/>
      <c r="BS18" s="595"/>
      <c r="BT18" s="718" t="s">
        <v>43</v>
      </c>
      <c r="BU18" s="719"/>
      <c r="BV18" s="719"/>
      <c r="BW18" s="719"/>
      <c r="BX18" s="719"/>
      <c r="BY18" s="719"/>
      <c r="BZ18" s="719" t="s">
        <v>44</v>
      </c>
      <c r="CA18" s="719"/>
      <c r="CB18" s="719"/>
      <c r="CC18" s="719"/>
      <c r="CD18" s="719"/>
      <c r="CE18" s="719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856"/>
      <c r="CX18" s="856"/>
      <c r="CY18" s="856"/>
      <c r="CZ18" s="856"/>
      <c r="DA18" s="856"/>
      <c r="DB18" s="856"/>
      <c r="DC18" s="856"/>
      <c r="DD18" s="856"/>
      <c r="DE18" s="856"/>
      <c r="DF18" s="856"/>
      <c r="DG18" s="856"/>
      <c r="DH18" s="856"/>
      <c r="DI18" s="856"/>
      <c r="DJ18" s="856"/>
      <c r="DK18" s="856"/>
      <c r="DL18" s="856"/>
      <c r="DM18" s="856"/>
      <c r="DN18" s="856"/>
      <c r="DO18" s="856"/>
      <c r="DP18" s="856"/>
      <c r="DQ18" s="856"/>
      <c r="DR18" s="856"/>
      <c r="DS18" s="856"/>
      <c r="DT18" s="856"/>
      <c r="DU18" s="856"/>
      <c r="DV18" s="856"/>
      <c r="DW18" s="856"/>
      <c r="DX18" s="856"/>
      <c r="DY18" s="856"/>
      <c r="DZ18" s="856"/>
      <c r="EA18" s="856"/>
      <c r="EB18" s="856"/>
      <c r="EC18" s="856"/>
      <c r="ED18" s="856"/>
      <c r="EE18" s="856"/>
      <c r="EF18" s="856"/>
      <c r="EG18" s="856"/>
      <c r="EH18" s="856"/>
      <c r="EI18" s="856"/>
      <c r="EJ18" s="856"/>
      <c r="EK18" s="857"/>
    </row>
    <row r="19" spans="1:141" s="73" customFormat="1" ht="12.75" x14ac:dyDescent="0.2">
      <c r="A19" s="725" t="s">
        <v>139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553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837"/>
      <c r="BE19" s="837"/>
      <c r="BF19" s="837"/>
      <c r="BG19" s="837"/>
      <c r="BH19" s="570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858"/>
      <c r="BT19" s="839"/>
      <c r="BU19" s="837"/>
      <c r="BV19" s="837"/>
      <c r="BW19" s="837"/>
      <c r="BX19" s="837"/>
      <c r="BY19" s="837"/>
      <c r="BZ19" s="579"/>
      <c r="CA19" s="579"/>
      <c r="CB19" s="579"/>
      <c r="CC19" s="579"/>
      <c r="CD19" s="579"/>
      <c r="CE19" s="579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837"/>
      <c r="CX19" s="837"/>
      <c r="CY19" s="837"/>
      <c r="CZ19" s="837"/>
      <c r="DA19" s="837"/>
      <c r="DB19" s="837"/>
      <c r="DC19" s="837"/>
      <c r="DD19" s="837"/>
      <c r="DE19" s="837"/>
      <c r="DF19" s="837"/>
      <c r="DG19" s="837"/>
      <c r="DH19" s="837"/>
      <c r="DI19" s="837"/>
      <c r="DJ19" s="837"/>
      <c r="DK19" s="837"/>
      <c r="DL19" s="837"/>
      <c r="DM19" s="837"/>
      <c r="DN19" s="837"/>
      <c r="DO19" s="837"/>
      <c r="DP19" s="837"/>
      <c r="DQ19" s="837"/>
      <c r="DR19" s="837"/>
      <c r="DS19" s="837"/>
      <c r="DT19" s="837"/>
      <c r="DU19" s="837"/>
      <c r="DV19" s="837"/>
      <c r="DW19" s="837"/>
      <c r="DX19" s="837"/>
      <c r="DY19" s="837"/>
      <c r="DZ19" s="837"/>
      <c r="EA19" s="837"/>
      <c r="EB19" s="837"/>
      <c r="EC19" s="837"/>
      <c r="ED19" s="837"/>
      <c r="EE19" s="837"/>
      <c r="EF19" s="837"/>
      <c r="EG19" s="837"/>
      <c r="EH19" s="837"/>
      <c r="EI19" s="837"/>
      <c r="EJ19" s="837"/>
      <c r="EK19" s="838"/>
    </row>
    <row r="20" spans="1:141" s="73" customFormat="1" ht="12.75" x14ac:dyDescent="0.2">
      <c r="A20" s="716"/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553"/>
      <c r="AS20" s="837"/>
      <c r="AT20" s="837"/>
      <c r="AU20" s="837"/>
      <c r="AV20" s="837"/>
      <c r="AW20" s="837"/>
      <c r="AX20" s="837"/>
      <c r="AY20" s="837"/>
      <c r="AZ20" s="837"/>
      <c r="BA20" s="837"/>
      <c r="BB20" s="837"/>
      <c r="BC20" s="837"/>
      <c r="BD20" s="837"/>
      <c r="BE20" s="837"/>
      <c r="BF20" s="837"/>
      <c r="BG20" s="837"/>
      <c r="BH20" s="573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859"/>
      <c r="BT20" s="839"/>
      <c r="BU20" s="837"/>
      <c r="BV20" s="837"/>
      <c r="BW20" s="837"/>
      <c r="BX20" s="837"/>
      <c r="BY20" s="837"/>
      <c r="BZ20" s="579"/>
      <c r="CA20" s="579"/>
      <c r="CB20" s="579"/>
      <c r="CC20" s="579"/>
      <c r="CD20" s="579"/>
      <c r="CE20" s="579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837"/>
      <c r="CX20" s="837"/>
      <c r="CY20" s="837"/>
      <c r="CZ20" s="837"/>
      <c r="DA20" s="837"/>
      <c r="DB20" s="837"/>
      <c r="DC20" s="837"/>
      <c r="DD20" s="837"/>
      <c r="DE20" s="837"/>
      <c r="DF20" s="837"/>
      <c r="DG20" s="837"/>
      <c r="DH20" s="837"/>
      <c r="DI20" s="837"/>
      <c r="DJ20" s="837"/>
      <c r="DK20" s="837"/>
      <c r="DL20" s="837"/>
      <c r="DM20" s="837"/>
      <c r="DN20" s="837"/>
      <c r="DO20" s="837"/>
      <c r="DP20" s="837"/>
      <c r="DQ20" s="837"/>
      <c r="DR20" s="837"/>
      <c r="DS20" s="837"/>
      <c r="DT20" s="837"/>
      <c r="DU20" s="837"/>
      <c r="DV20" s="837"/>
      <c r="DW20" s="837"/>
      <c r="DX20" s="837"/>
      <c r="DY20" s="837"/>
      <c r="DZ20" s="837"/>
      <c r="EA20" s="837"/>
      <c r="EB20" s="837"/>
      <c r="EC20" s="837"/>
      <c r="ED20" s="837"/>
      <c r="EE20" s="837"/>
      <c r="EF20" s="837"/>
      <c r="EG20" s="837"/>
      <c r="EH20" s="837"/>
      <c r="EI20" s="837"/>
      <c r="EJ20" s="837"/>
      <c r="EK20" s="838"/>
    </row>
    <row r="21" spans="1:141" s="73" customFormat="1" ht="27.6" customHeight="1" x14ac:dyDescent="0.2">
      <c r="A21" s="845" t="s">
        <v>1292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6"/>
      <c r="S21" s="844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5"/>
      <c r="AO21" s="845"/>
      <c r="AP21" s="845"/>
      <c r="AQ21" s="845"/>
      <c r="AR21" s="846"/>
      <c r="AS21" s="847"/>
      <c r="AT21" s="848"/>
      <c r="AU21" s="848"/>
      <c r="AV21" s="848"/>
      <c r="AW21" s="848"/>
      <c r="AX21" s="848"/>
      <c r="AY21" s="848"/>
      <c r="AZ21" s="848"/>
      <c r="BA21" s="848"/>
      <c r="BB21" s="848"/>
      <c r="BC21" s="848"/>
      <c r="BD21" s="848"/>
      <c r="BE21" s="848"/>
      <c r="BF21" s="848"/>
      <c r="BG21" s="849"/>
      <c r="BH21" s="847" t="s">
        <v>912</v>
      </c>
      <c r="BI21" s="848"/>
      <c r="BJ21" s="848"/>
      <c r="BK21" s="848"/>
      <c r="BL21" s="848"/>
      <c r="BM21" s="848"/>
      <c r="BN21" s="848"/>
      <c r="BO21" s="848"/>
      <c r="BP21" s="848"/>
      <c r="BQ21" s="848"/>
      <c r="BR21" s="848"/>
      <c r="BS21" s="850"/>
      <c r="BT21" s="851" t="s">
        <v>1169</v>
      </c>
      <c r="BU21" s="842"/>
      <c r="BV21" s="842"/>
      <c r="BW21" s="842"/>
      <c r="BX21" s="842"/>
      <c r="BY21" s="852"/>
      <c r="BZ21" s="841" t="s">
        <v>1306</v>
      </c>
      <c r="CA21" s="842"/>
      <c r="CB21" s="842"/>
      <c r="CC21" s="842"/>
      <c r="CD21" s="842"/>
      <c r="CE21" s="852"/>
      <c r="CF21" s="853" t="s">
        <v>1339</v>
      </c>
      <c r="CG21" s="854"/>
      <c r="CH21" s="854"/>
      <c r="CI21" s="854"/>
      <c r="CJ21" s="854"/>
      <c r="CK21" s="854"/>
      <c r="CL21" s="854"/>
      <c r="CM21" s="854"/>
      <c r="CN21" s="854"/>
      <c r="CO21" s="854"/>
      <c r="CP21" s="854"/>
      <c r="CQ21" s="854"/>
      <c r="CR21" s="854"/>
      <c r="CS21" s="854"/>
      <c r="CT21" s="854"/>
      <c r="CU21" s="854"/>
      <c r="CV21" s="855"/>
      <c r="CW21" s="847" t="s">
        <v>1172</v>
      </c>
      <c r="CX21" s="848"/>
      <c r="CY21" s="848"/>
      <c r="CZ21" s="848"/>
      <c r="DA21" s="848"/>
      <c r="DB21" s="848"/>
      <c r="DC21" s="848"/>
      <c r="DD21" s="848"/>
      <c r="DE21" s="848"/>
      <c r="DF21" s="848"/>
      <c r="DG21" s="848"/>
      <c r="DH21" s="848"/>
      <c r="DI21" s="848"/>
      <c r="DJ21" s="848"/>
      <c r="DK21" s="848"/>
      <c r="DL21" s="848"/>
      <c r="DM21" s="848"/>
      <c r="DN21" s="848"/>
      <c r="DO21" s="848"/>
      <c r="DP21" s="848"/>
      <c r="DQ21" s="848"/>
      <c r="DR21" s="848"/>
      <c r="DS21" s="848"/>
      <c r="DT21" s="848"/>
      <c r="DU21" s="848"/>
      <c r="DV21" s="849"/>
      <c r="DW21" s="841"/>
      <c r="DX21" s="842"/>
      <c r="DY21" s="842"/>
      <c r="DZ21" s="842"/>
      <c r="EA21" s="842"/>
      <c r="EB21" s="842"/>
      <c r="EC21" s="842"/>
      <c r="ED21" s="842"/>
      <c r="EE21" s="842"/>
      <c r="EF21" s="842"/>
      <c r="EG21" s="842"/>
      <c r="EH21" s="842"/>
      <c r="EI21" s="842"/>
      <c r="EJ21" s="842"/>
      <c r="EK21" s="843"/>
    </row>
    <row r="22" spans="1:141" s="73" customFormat="1" ht="32.450000000000003" customHeight="1" x14ac:dyDescent="0.2">
      <c r="A22" s="845" t="s">
        <v>1347</v>
      </c>
      <c r="B22" s="845"/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6"/>
      <c r="S22" s="844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  <c r="AM22" s="845"/>
      <c r="AN22" s="845"/>
      <c r="AO22" s="845"/>
      <c r="AP22" s="845"/>
      <c r="AQ22" s="845"/>
      <c r="AR22" s="846"/>
      <c r="AS22" s="847"/>
      <c r="AT22" s="848"/>
      <c r="AU22" s="848"/>
      <c r="AV22" s="848"/>
      <c r="AW22" s="848"/>
      <c r="AX22" s="848"/>
      <c r="AY22" s="848"/>
      <c r="AZ22" s="848"/>
      <c r="BA22" s="848"/>
      <c r="BB22" s="848"/>
      <c r="BC22" s="848"/>
      <c r="BD22" s="848"/>
      <c r="BE22" s="848"/>
      <c r="BF22" s="848"/>
      <c r="BG22" s="849"/>
      <c r="BH22" s="847" t="s">
        <v>912</v>
      </c>
      <c r="BI22" s="848"/>
      <c r="BJ22" s="848"/>
      <c r="BK22" s="848"/>
      <c r="BL22" s="848"/>
      <c r="BM22" s="848"/>
      <c r="BN22" s="848"/>
      <c r="BO22" s="848"/>
      <c r="BP22" s="848"/>
      <c r="BQ22" s="848"/>
      <c r="BR22" s="848"/>
      <c r="BS22" s="850"/>
      <c r="BT22" s="851" t="s">
        <v>1169</v>
      </c>
      <c r="BU22" s="842"/>
      <c r="BV22" s="842"/>
      <c r="BW22" s="842"/>
      <c r="BX22" s="842"/>
      <c r="BY22" s="852"/>
      <c r="BZ22" s="841" t="s">
        <v>1307</v>
      </c>
      <c r="CA22" s="842"/>
      <c r="CB22" s="842"/>
      <c r="CC22" s="842"/>
      <c r="CD22" s="842"/>
      <c r="CE22" s="852"/>
      <c r="CF22" s="853">
        <v>1</v>
      </c>
      <c r="CG22" s="854"/>
      <c r="CH22" s="854"/>
      <c r="CI22" s="854"/>
      <c r="CJ22" s="854"/>
      <c r="CK22" s="854"/>
      <c r="CL22" s="854"/>
      <c r="CM22" s="854"/>
      <c r="CN22" s="854"/>
      <c r="CO22" s="854"/>
      <c r="CP22" s="854"/>
      <c r="CQ22" s="854"/>
      <c r="CR22" s="854"/>
      <c r="CS22" s="854"/>
      <c r="CT22" s="854"/>
      <c r="CU22" s="854"/>
      <c r="CV22" s="855"/>
      <c r="CW22" s="847" t="s">
        <v>1171</v>
      </c>
      <c r="CX22" s="848"/>
      <c r="CY22" s="848"/>
      <c r="CZ22" s="848"/>
      <c r="DA22" s="848"/>
      <c r="DB22" s="848"/>
      <c r="DC22" s="848"/>
      <c r="DD22" s="848"/>
      <c r="DE22" s="848"/>
      <c r="DF22" s="848"/>
      <c r="DG22" s="848"/>
      <c r="DH22" s="848"/>
      <c r="DI22" s="848"/>
      <c r="DJ22" s="848"/>
      <c r="DK22" s="848"/>
      <c r="DL22" s="848"/>
      <c r="DM22" s="848"/>
      <c r="DN22" s="848"/>
      <c r="DO22" s="848"/>
      <c r="DP22" s="848"/>
      <c r="DQ22" s="848"/>
      <c r="DR22" s="848"/>
      <c r="DS22" s="848"/>
      <c r="DT22" s="848"/>
      <c r="DU22" s="848"/>
      <c r="DV22" s="849"/>
      <c r="DW22" s="841"/>
      <c r="DX22" s="842"/>
      <c r="DY22" s="842"/>
      <c r="DZ22" s="842"/>
      <c r="EA22" s="842"/>
      <c r="EB22" s="842"/>
      <c r="EC22" s="842"/>
      <c r="ED22" s="842"/>
      <c r="EE22" s="842"/>
      <c r="EF22" s="842"/>
      <c r="EG22" s="842"/>
      <c r="EH22" s="842"/>
      <c r="EI22" s="842"/>
      <c r="EJ22" s="842"/>
      <c r="EK22" s="843"/>
    </row>
    <row r="23" spans="1:141" s="73" customFormat="1" ht="31.15" customHeight="1" x14ac:dyDescent="0.2">
      <c r="A23" s="845" t="s">
        <v>1355</v>
      </c>
      <c r="B23" s="845"/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6"/>
      <c r="S23" s="844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5"/>
      <c r="AO23" s="845"/>
      <c r="AP23" s="845"/>
      <c r="AQ23" s="845"/>
      <c r="AR23" s="846"/>
      <c r="AS23" s="847"/>
      <c r="AT23" s="848"/>
      <c r="AU23" s="848"/>
      <c r="AV23" s="848"/>
      <c r="AW23" s="848"/>
      <c r="AX23" s="848"/>
      <c r="AY23" s="848"/>
      <c r="AZ23" s="848"/>
      <c r="BA23" s="848"/>
      <c r="BB23" s="848"/>
      <c r="BC23" s="848"/>
      <c r="BD23" s="848"/>
      <c r="BE23" s="848"/>
      <c r="BF23" s="848"/>
      <c r="BG23" s="849"/>
      <c r="BH23" s="847" t="s">
        <v>912</v>
      </c>
      <c r="BI23" s="848"/>
      <c r="BJ23" s="848"/>
      <c r="BK23" s="848"/>
      <c r="BL23" s="848"/>
      <c r="BM23" s="848"/>
      <c r="BN23" s="848"/>
      <c r="BO23" s="848"/>
      <c r="BP23" s="848"/>
      <c r="BQ23" s="848"/>
      <c r="BR23" s="848"/>
      <c r="BS23" s="850"/>
      <c r="BT23" s="851" t="s">
        <v>1169</v>
      </c>
      <c r="BU23" s="842"/>
      <c r="BV23" s="842"/>
      <c r="BW23" s="842"/>
      <c r="BX23" s="842"/>
      <c r="BY23" s="852"/>
      <c r="BZ23" s="841" t="s">
        <v>1308</v>
      </c>
      <c r="CA23" s="842"/>
      <c r="CB23" s="842"/>
      <c r="CC23" s="842"/>
      <c r="CD23" s="842"/>
      <c r="CE23" s="852"/>
      <c r="CF23" s="853">
        <v>597.79999999999995</v>
      </c>
      <c r="CG23" s="854"/>
      <c r="CH23" s="854"/>
      <c r="CI23" s="854"/>
      <c r="CJ23" s="854"/>
      <c r="CK23" s="854"/>
      <c r="CL23" s="854"/>
      <c r="CM23" s="854"/>
      <c r="CN23" s="854"/>
      <c r="CO23" s="854"/>
      <c r="CP23" s="854"/>
      <c r="CQ23" s="854"/>
      <c r="CR23" s="854"/>
      <c r="CS23" s="854"/>
      <c r="CT23" s="854"/>
      <c r="CU23" s="854"/>
      <c r="CV23" s="855"/>
      <c r="CW23" s="847" t="s">
        <v>1187</v>
      </c>
      <c r="CX23" s="848"/>
      <c r="CY23" s="848"/>
      <c r="CZ23" s="848"/>
      <c r="DA23" s="848"/>
      <c r="DB23" s="848"/>
      <c r="DC23" s="848"/>
      <c r="DD23" s="848"/>
      <c r="DE23" s="848"/>
      <c r="DF23" s="848"/>
      <c r="DG23" s="848"/>
      <c r="DH23" s="848"/>
      <c r="DI23" s="848"/>
      <c r="DJ23" s="848"/>
      <c r="DK23" s="848"/>
      <c r="DL23" s="848"/>
      <c r="DM23" s="848"/>
      <c r="DN23" s="848"/>
      <c r="DO23" s="848"/>
      <c r="DP23" s="848"/>
      <c r="DQ23" s="848"/>
      <c r="DR23" s="848"/>
      <c r="DS23" s="848"/>
      <c r="DT23" s="848"/>
      <c r="DU23" s="848"/>
      <c r="DV23" s="849"/>
      <c r="DW23" s="841" t="s">
        <v>1263</v>
      </c>
      <c r="DX23" s="842"/>
      <c r="DY23" s="842"/>
      <c r="DZ23" s="842"/>
      <c r="EA23" s="842"/>
      <c r="EB23" s="842"/>
      <c r="EC23" s="842"/>
      <c r="ED23" s="842"/>
      <c r="EE23" s="842"/>
      <c r="EF23" s="842"/>
      <c r="EG23" s="842"/>
      <c r="EH23" s="842"/>
      <c r="EI23" s="842"/>
      <c r="EJ23" s="842"/>
      <c r="EK23" s="843"/>
    </row>
    <row r="24" spans="1:141" s="73" customFormat="1" ht="15" customHeight="1" x14ac:dyDescent="0.2">
      <c r="A24" s="727"/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553"/>
      <c r="AS24" s="837"/>
      <c r="AT24" s="837"/>
      <c r="AU24" s="837"/>
      <c r="AV24" s="837"/>
      <c r="AW24" s="837"/>
      <c r="AX24" s="837"/>
      <c r="AY24" s="837"/>
      <c r="AZ24" s="837"/>
      <c r="BA24" s="837"/>
      <c r="BB24" s="837"/>
      <c r="BC24" s="837"/>
      <c r="BD24" s="837"/>
      <c r="BE24" s="837"/>
      <c r="BF24" s="837"/>
      <c r="BG24" s="837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553"/>
      <c r="BT24" s="839"/>
      <c r="BU24" s="837"/>
      <c r="BV24" s="837"/>
      <c r="BW24" s="837"/>
      <c r="BX24" s="837"/>
      <c r="BY24" s="837"/>
      <c r="BZ24" s="579"/>
      <c r="CA24" s="579"/>
      <c r="CB24" s="579"/>
      <c r="CC24" s="579"/>
      <c r="CD24" s="579"/>
      <c r="CE24" s="579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837"/>
      <c r="CX24" s="837"/>
      <c r="CY24" s="837"/>
      <c r="CZ24" s="837"/>
      <c r="DA24" s="837"/>
      <c r="DB24" s="837"/>
      <c r="DC24" s="837"/>
      <c r="DD24" s="837"/>
      <c r="DE24" s="837"/>
      <c r="DF24" s="837"/>
      <c r="DG24" s="837"/>
      <c r="DH24" s="837"/>
      <c r="DI24" s="837"/>
      <c r="DJ24" s="837"/>
      <c r="DK24" s="837"/>
      <c r="DL24" s="837"/>
      <c r="DM24" s="837"/>
      <c r="DN24" s="837"/>
      <c r="DO24" s="837"/>
      <c r="DP24" s="837"/>
      <c r="DQ24" s="837"/>
      <c r="DR24" s="837"/>
      <c r="DS24" s="837"/>
      <c r="DT24" s="837"/>
      <c r="DU24" s="837"/>
      <c r="DV24" s="837"/>
      <c r="DW24" s="837"/>
      <c r="DX24" s="837"/>
      <c r="DY24" s="837"/>
      <c r="DZ24" s="837"/>
      <c r="EA24" s="837"/>
      <c r="EB24" s="837"/>
      <c r="EC24" s="837"/>
      <c r="ED24" s="837"/>
      <c r="EE24" s="837"/>
      <c r="EF24" s="837"/>
      <c r="EG24" s="837"/>
      <c r="EH24" s="837"/>
      <c r="EI24" s="837"/>
      <c r="EJ24" s="837"/>
      <c r="EK24" s="838"/>
    </row>
    <row r="25" spans="1:141" s="73" customFormat="1" ht="15" customHeight="1" x14ac:dyDescent="0.2">
      <c r="A25" s="727" t="s">
        <v>418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09" t="s">
        <v>43</v>
      </c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  <c r="AR25" s="595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  <c r="BC25" s="837"/>
      <c r="BD25" s="837"/>
      <c r="BE25" s="837"/>
      <c r="BF25" s="837"/>
      <c r="BG25" s="837"/>
      <c r="BH25" s="709" t="s">
        <v>43</v>
      </c>
      <c r="BI25" s="709"/>
      <c r="BJ25" s="709"/>
      <c r="BK25" s="709"/>
      <c r="BL25" s="709"/>
      <c r="BM25" s="709"/>
      <c r="BN25" s="709"/>
      <c r="BO25" s="709"/>
      <c r="BP25" s="709"/>
      <c r="BQ25" s="709"/>
      <c r="BR25" s="709"/>
      <c r="BS25" s="595"/>
      <c r="BT25" s="720" t="s">
        <v>43</v>
      </c>
      <c r="BU25" s="579"/>
      <c r="BV25" s="579"/>
      <c r="BW25" s="579"/>
      <c r="BX25" s="579"/>
      <c r="BY25" s="579"/>
      <c r="BZ25" s="579" t="s">
        <v>45</v>
      </c>
      <c r="CA25" s="579"/>
      <c r="CB25" s="579"/>
      <c r="CC25" s="579"/>
      <c r="CD25" s="579"/>
      <c r="CE25" s="579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837"/>
      <c r="CX25" s="837"/>
      <c r="CY25" s="837"/>
      <c r="CZ25" s="837"/>
      <c r="DA25" s="837"/>
      <c r="DB25" s="837"/>
      <c r="DC25" s="837"/>
      <c r="DD25" s="837"/>
      <c r="DE25" s="837"/>
      <c r="DF25" s="837"/>
      <c r="DG25" s="837"/>
      <c r="DH25" s="837"/>
      <c r="DI25" s="837"/>
      <c r="DJ25" s="837"/>
      <c r="DK25" s="837"/>
      <c r="DL25" s="837"/>
      <c r="DM25" s="837"/>
      <c r="DN25" s="837"/>
      <c r="DO25" s="837"/>
      <c r="DP25" s="837"/>
      <c r="DQ25" s="837"/>
      <c r="DR25" s="837"/>
      <c r="DS25" s="837"/>
      <c r="DT25" s="837"/>
      <c r="DU25" s="837"/>
      <c r="DV25" s="837"/>
      <c r="DW25" s="837"/>
      <c r="DX25" s="837"/>
      <c r="DY25" s="837"/>
      <c r="DZ25" s="837"/>
      <c r="EA25" s="837"/>
      <c r="EB25" s="837"/>
      <c r="EC25" s="837"/>
      <c r="ED25" s="837"/>
      <c r="EE25" s="837"/>
      <c r="EF25" s="837"/>
      <c r="EG25" s="837"/>
      <c r="EH25" s="837"/>
      <c r="EI25" s="837"/>
      <c r="EJ25" s="837"/>
      <c r="EK25" s="838"/>
    </row>
    <row r="26" spans="1:141" s="73" customFormat="1" ht="12.75" x14ac:dyDescent="0.2">
      <c r="A26" s="725" t="s">
        <v>139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553"/>
      <c r="AS26" s="837"/>
      <c r="AT26" s="837"/>
      <c r="AU26" s="837"/>
      <c r="AV26" s="837"/>
      <c r="AW26" s="837"/>
      <c r="AX26" s="837"/>
      <c r="AY26" s="837"/>
      <c r="AZ26" s="837"/>
      <c r="BA26" s="837"/>
      <c r="BB26" s="837"/>
      <c r="BC26" s="837"/>
      <c r="BD26" s="837"/>
      <c r="BE26" s="837"/>
      <c r="BF26" s="837"/>
      <c r="BG26" s="837"/>
      <c r="BH26" s="837"/>
      <c r="BI26" s="837"/>
      <c r="BJ26" s="837"/>
      <c r="BK26" s="837"/>
      <c r="BL26" s="837"/>
      <c r="BM26" s="837"/>
      <c r="BN26" s="837"/>
      <c r="BO26" s="837"/>
      <c r="BP26" s="837"/>
      <c r="BQ26" s="837"/>
      <c r="BR26" s="837"/>
      <c r="BS26" s="840"/>
      <c r="BT26" s="839"/>
      <c r="BU26" s="837"/>
      <c r="BV26" s="837"/>
      <c r="BW26" s="837"/>
      <c r="BX26" s="837"/>
      <c r="BY26" s="837"/>
      <c r="BZ26" s="579" t="s">
        <v>426</v>
      </c>
      <c r="CA26" s="579"/>
      <c r="CB26" s="579"/>
      <c r="CC26" s="579"/>
      <c r="CD26" s="579"/>
      <c r="CE26" s="579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837"/>
      <c r="CX26" s="837"/>
      <c r="CY26" s="837"/>
      <c r="CZ26" s="837"/>
      <c r="DA26" s="837"/>
      <c r="DB26" s="837"/>
      <c r="DC26" s="837"/>
      <c r="DD26" s="837"/>
      <c r="DE26" s="837"/>
      <c r="DF26" s="837"/>
      <c r="DG26" s="837"/>
      <c r="DH26" s="837"/>
      <c r="DI26" s="837"/>
      <c r="DJ26" s="837"/>
      <c r="DK26" s="837"/>
      <c r="DL26" s="837"/>
      <c r="DM26" s="837"/>
      <c r="DN26" s="837"/>
      <c r="DO26" s="837"/>
      <c r="DP26" s="837"/>
      <c r="DQ26" s="837"/>
      <c r="DR26" s="837"/>
      <c r="DS26" s="837"/>
      <c r="DT26" s="837"/>
      <c r="DU26" s="837"/>
      <c r="DV26" s="837"/>
      <c r="DW26" s="837"/>
      <c r="DX26" s="837"/>
      <c r="DY26" s="837"/>
      <c r="DZ26" s="837"/>
      <c r="EA26" s="837"/>
      <c r="EB26" s="837"/>
      <c r="EC26" s="837"/>
      <c r="ED26" s="837"/>
      <c r="EE26" s="837"/>
      <c r="EF26" s="837"/>
      <c r="EG26" s="837"/>
      <c r="EH26" s="837"/>
      <c r="EI26" s="837"/>
      <c r="EJ26" s="837"/>
      <c r="EK26" s="838"/>
    </row>
    <row r="27" spans="1:141" s="73" customFormat="1" ht="12.75" x14ac:dyDescent="0.2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620"/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553"/>
      <c r="AS27" s="837"/>
      <c r="AT27" s="837"/>
      <c r="AU27" s="837"/>
      <c r="AV27" s="837"/>
      <c r="AW27" s="837"/>
      <c r="AX27" s="837"/>
      <c r="AY27" s="837"/>
      <c r="AZ27" s="837"/>
      <c r="BA27" s="837"/>
      <c r="BB27" s="837"/>
      <c r="BC27" s="837"/>
      <c r="BD27" s="837"/>
      <c r="BE27" s="837"/>
      <c r="BF27" s="837"/>
      <c r="BG27" s="837"/>
      <c r="BH27" s="837"/>
      <c r="BI27" s="837"/>
      <c r="BJ27" s="837"/>
      <c r="BK27" s="837"/>
      <c r="BL27" s="837"/>
      <c r="BM27" s="837"/>
      <c r="BN27" s="837"/>
      <c r="BO27" s="837"/>
      <c r="BP27" s="837"/>
      <c r="BQ27" s="837"/>
      <c r="BR27" s="837"/>
      <c r="BS27" s="840"/>
      <c r="BT27" s="839"/>
      <c r="BU27" s="837"/>
      <c r="BV27" s="837"/>
      <c r="BW27" s="837"/>
      <c r="BX27" s="837"/>
      <c r="BY27" s="837"/>
      <c r="BZ27" s="579"/>
      <c r="CA27" s="579"/>
      <c r="CB27" s="579"/>
      <c r="CC27" s="579"/>
      <c r="CD27" s="579"/>
      <c r="CE27" s="579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837"/>
      <c r="CX27" s="837"/>
      <c r="CY27" s="837"/>
      <c r="CZ27" s="837"/>
      <c r="DA27" s="837"/>
      <c r="DB27" s="837"/>
      <c r="DC27" s="837"/>
      <c r="DD27" s="837"/>
      <c r="DE27" s="837"/>
      <c r="DF27" s="837"/>
      <c r="DG27" s="837"/>
      <c r="DH27" s="837"/>
      <c r="DI27" s="837"/>
      <c r="DJ27" s="837"/>
      <c r="DK27" s="837"/>
      <c r="DL27" s="837"/>
      <c r="DM27" s="837"/>
      <c r="DN27" s="837"/>
      <c r="DO27" s="837"/>
      <c r="DP27" s="837"/>
      <c r="DQ27" s="837"/>
      <c r="DR27" s="837"/>
      <c r="DS27" s="837"/>
      <c r="DT27" s="837"/>
      <c r="DU27" s="837"/>
      <c r="DV27" s="837"/>
      <c r="DW27" s="837"/>
      <c r="DX27" s="837"/>
      <c r="DY27" s="837"/>
      <c r="DZ27" s="837"/>
      <c r="EA27" s="837"/>
      <c r="EB27" s="837"/>
      <c r="EC27" s="837"/>
      <c r="ED27" s="837"/>
      <c r="EE27" s="837"/>
      <c r="EF27" s="837"/>
      <c r="EG27" s="837"/>
      <c r="EH27" s="837"/>
      <c r="EI27" s="837"/>
      <c r="EJ27" s="837"/>
      <c r="EK27" s="838"/>
    </row>
    <row r="28" spans="1:141" s="73" customFormat="1" ht="15" customHeight="1" x14ac:dyDescent="0.2">
      <c r="A28" s="727"/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553"/>
      <c r="AS28" s="837"/>
      <c r="AT28" s="837"/>
      <c r="AU28" s="837"/>
      <c r="AV28" s="837"/>
      <c r="AW28" s="837"/>
      <c r="AX28" s="837"/>
      <c r="AY28" s="837"/>
      <c r="AZ28" s="837"/>
      <c r="BA28" s="837"/>
      <c r="BB28" s="837"/>
      <c r="BC28" s="837"/>
      <c r="BD28" s="837"/>
      <c r="BE28" s="837"/>
      <c r="BF28" s="837"/>
      <c r="BG28" s="837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553"/>
      <c r="BT28" s="839"/>
      <c r="BU28" s="837"/>
      <c r="BV28" s="837"/>
      <c r="BW28" s="837"/>
      <c r="BX28" s="837"/>
      <c r="BY28" s="837"/>
      <c r="BZ28" s="579"/>
      <c r="CA28" s="579"/>
      <c r="CB28" s="579"/>
      <c r="CC28" s="579"/>
      <c r="CD28" s="579"/>
      <c r="CE28" s="579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837"/>
      <c r="CX28" s="837"/>
      <c r="CY28" s="837"/>
      <c r="CZ28" s="837"/>
      <c r="DA28" s="837"/>
      <c r="DB28" s="837"/>
      <c r="DC28" s="837"/>
      <c r="DD28" s="837"/>
      <c r="DE28" s="837"/>
      <c r="DF28" s="837"/>
      <c r="DG28" s="837"/>
      <c r="DH28" s="837"/>
      <c r="DI28" s="837"/>
      <c r="DJ28" s="837"/>
      <c r="DK28" s="837"/>
      <c r="DL28" s="837"/>
      <c r="DM28" s="837"/>
      <c r="DN28" s="837"/>
      <c r="DO28" s="837"/>
      <c r="DP28" s="837"/>
      <c r="DQ28" s="837"/>
      <c r="DR28" s="837"/>
      <c r="DS28" s="837"/>
      <c r="DT28" s="837"/>
      <c r="DU28" s="837"/>
      <c r="DV28" s="837"/>
      <c r="DW28" s="837"/>
      <c r="DX28" s="837"/>
      <c r="DY28" s="837"/>
      <c r="DZ28" s="837"/>
      <c r="EA28" s="837"/>
      <c r="EB28" s="837"/>
      <c r="EC28" s="837"/>
      <c r="ED28" s="837"/>
      <c r="EE28" s="837"/>
      <c r="EF28" s="837"/>
      <c r="EG28" s="837"/>
      <c r="EH28" s="837"/>
      <c r="EI28" s="837"/>
      <c r="EJ28" s="837"/>
      <c r="EK28" s="838"/>
    </row>
    <row r="29" spans="1:141" s="73" customFormat="1" ht="12.75" x14ac:dyDescent="0.2">
      <c r="A29" s="829" t="s">
        <v>419</v>
      </c>
      <c r="B29" s="829"/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709" t="s">
        <v>43</v>
      </c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09"/>
      <c r="AR29" s="595"/>
      <c r="AS29" s="837"/>
      <c r="AT29" s="837"/>
      <c r="AU29" s="837"/>
      <c r="AV29" s="837"/>
      <c r="AW29" s="837"/>
      <c r="AX29" s="837"/>
      <c r="AY29" s="837"/>
      <c r="AZ29" s="837"/>
      <c r="BA29" s="837"/>
      <c r="BB29" s="837"/>
      <c r="BC29" s="837"/>
      <c r="BD29" s="837"/>
      <c r="BE29" s="837"/>
      <c r="BF29" s="837"/>
      <c r="BG29" s="837"/>
      <c r="BH29" s="579" t="s">
        <v>43</v>
      </c>
      <c r="BI29" s="579"/>
      <c r="BJ29" s="579"/>
      <c r="BK29" s="579"/>
      <c r="BL29" s="579"/>
      <c r="BM29" s="579"/>
      <c r="BN29" s="579"/>
      <c r="BO29" s="579"/>
      <c r="BP29" s="579"/>
      <c r="BQ29" s="579"/>
      <c r="BR29" s="579"/>
      <c r="BS29" s="592"/>
      <c r="BT29" s="720" t="s">
        <v>43</v>
      </c>
      <c r="BU29" s="579"/>
      <c r="BV29" s="579"/>
      <c r="BW29" s="579"/>
      <c r="BX29" s="579"/>
      <c r="BY29" s="579"/>
      <c r="BZ29" s="579" t="s">
        <v>174</v>
      </c>
      <c r="CA29" s="579"/>
      <c r="CB29" s="579"/>
      <c r="CC29" s="579"/>
      <c r="CD29" s="579"/>
      <c r="CE29" s="579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837"/>
      <c r="CX29" s="837"/>
      <c r="CY29" s="837"/>
      <c r="CZ29" s="837"/>
      <c r="DA29" s="837"/>
      <c r="DB29" s="837"/>
      <c r="DC29" s="837"/>
      <c r="DD29" s="837"/>
      <c r="DE29" s="837"/>
      <c r="DF29" s="837"/>
      <c r="DG29" s="837"/>
      <c r="DH29" s="837"/>
      <c r="DI29" s="837"/>
      <c r="DJ29" s="837"/>
      <c r="DK29" s="837"/>
      <c r="DL29" s="837"/>
      <c r="DM29" s="837"/>
      <c r="DN29" s="837"/>
      <c r="DO29" s="837"/>
      <c r="DP29" s="837"/>
      <c r="DQ29" s="837"/>
      <c r="DR29" s="837"/>
      <c r="DS29" s="837"/>
      <c r="DT29" s="837"/>
      <c r="DU29" s="837"/>
      <c r="DV29" s="837"/>
      <c r="DW29" s="837"/>
      <c r="DX29" s="837"/>
      <c r="DY29" s="837"/>
      <c r="DZ29" s="837"/>
      <c r="EA29" s="837"/>
      <c r="EB29" s="837"/>
      <c r="EC29" s="837"/>
      <c r="ED29" s="837"/>
      <c r="EE29" s="837"/>
      <c r="EF29" s="837"/>
      <c r="EG29" s="837"/>
      <c r="EH29" s="837"/>
      <c r="EI29" s="837"/>
      <c r="EJ29" s="837"/>
      <c r="EK29" s="838"/>
    </row>
    <row r="30" spans="1:141" s="73" customFormat="1" ht="12.75" x14ac:dyDescent="0.2">
      <c r="A30" s="716" t="s">
        <v>420</v>
      </c>
      <c r="B30" s="716"/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595"/>
      <c r="AS30" s="837"/>
      <c r="AT30" s="837"/>
      <c r="AU30" s="837"/>
      <c r="AV30" s="837"/>
      <c r="AW30" s="837"/>
      <c r="AX30" s="837"/>
      <c r="AY30" s="837"/>
      <c r="AZ30" s="837"/>
      <c r="BA30" s="837"/>
      <c r="BB30" s="837"/>
      <c r="BC30" s="837"/>
      <c r="BD30" s="837"/>
      <c r="BE30" s="837"/>
      <c r="BF30" s="837"/>
      <c r="BG30" s="837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92"/>
      <c r="BT30" s="720"/>
      <c r="BU30" s="579"/>
      <c r="BV30" s="579"/>
      <c r="BW30" s="579"/>
      <c r="BX30" s="579"/>
      <c r="BY30" s="579"/>
      <c r="BZ30" s="579"/>
      <c r="CA30" s="579"/>
      <c r="CB30" s="579"/>
      <c r="CC30" s="579"/>
      <c r="CD30" s="579"/>
      <c r="CE30" s="579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837"/>
      <c r="CX30" s="837"/>
      <c r="CY30" s="837"/>
      <c r="CZ30" s="837"/>
      <c r="DA30" s="837"/>
      <c r="DB30" s="837"/>
      <c r="DC30" s="837"/>
      <c r="DD30" s="837"/>
      <c r="DE30" s="837"/>
      <c r="DF30" s="837"/>
      <c r="DG30" s="837"/>
      <c r="DH30" s="837"/>
      <c r="DI30" s="837"/>
      <c r="DJ30" s="837"/>
      <c r="DK30" s="837"/>
      <c r="DL30" s="837"/>
      <c r="DM30" s="837"/>
      <c r="DN30" s="837"/>
      <c r="DO30" s="837"/>
      <c r="DP30" s="837"/>
      <c r="DQ30" s="837"/>
      <c r="DR30" s="837"/>
      <c r="DS30" s="837"/>
      <c r="DT30" s="837"/>
      <c r="DU30" s="837"/>
      <c r="DV30" s="837"/>
      <c r="DW30" s="837"/>
      <c r="DX30" s="837"/>
      <c r="DY30" s="837"/>
      <c r="DZ30" s="837"/>
      <c r="EA30" s="837"/>
      <c r="EB30" s="837"/>
      <c r="EC30" s="837"/>
      <c r="ED30" s="837"/>
      <c r="EE30" s="837"/>
      <c r="EF30" s="837"/>
      <c r="EG30" s="837"/>
      <c r="EH30" s="837"/>
      <c r="EI30" s="837"/>
      <c r="EJ30" s="837"/>
      <c r="EK30" s="838"/>
    </row>
    <row r="31" spans="1:141" s="73" customFormat="1" ht="12.75" x14ac:dyDescent="0.2">
      <c r="A31" s="725" t="s">
        <v>139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553"/>
      <c r="AS31" s="837"/>
      <c r="AT31" s="837"/>
      <c r="AU31" s="837"/>
      <c r="AV31" s="837"/>
      <c r="AW31" s="837"/>
      <c r="AX31" s="837"/>
      <c r="AY31" s="837"/>
      <c r="AZ31" s="837"/>
      <c r="BA31" s="837"/>
      <c r="BB31" s="837"/>
      <c r="BC31" s="837"/>
      <c r="BD31" s="837"/>
      <c r="BE31" s="837"/>
      <c r="BF31" s="837"/>
      <c r="BG31" s="837"/>
      <c r="BH31" s="837"/>
      <c r="BI31" s="837"/>
      <c r="BJ31" s="837"/>
      <c r="BK31" s="837"/>
      <c r="BL31" s="837"/>
      <c r="BM31" s="837"/>
      <c r="BN31" s="837"/>
      <c r="BO31" s="837"/>
      <c r="BP31" s="837"/>
      <c r="BQ31" s="837"/>
      <c r="BR31" s="837"/>
      <c r="BS31" s="840"/>
      <c r="BT31" s="839"/>
      <c r="BU31" s="837"/>
      <c r="BV31" s="837"/>
      <c r="BW31" s="837"/>
      <c r="BX31" s="837"/>
      <c r="BY31" s="837"/>
      <c r="BZ31" s="579" t="s">
        <v>427</v>
      </c>
      <c r="CA31" s="579"/>
      <c r="CB31" s="579"/>
      <c r="CC31" s="579"/>
      <c r="CD31" s="579"/>
      <c r="CE31" s="579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837"/>
      <c r="CX31" s="837"/>
      <c r="CY31" s="837"/>
      <c r="CZ31" s="837"/>
      <c r="DA31" s="837"/>
      <c r="DB31" s="837"/>
      <c r="DC31" s="837"/>
      <c r="DD31" s="837"/>
      <c r="DE31" s="837"/>
      <c r="DF31" s="837"/>
      <c r="DG31" s="837"/>
      <c r="DH31" s="837"/>
      <c r="DI31" s="837"/>
      <c r="DJ31" s="837"/>
      <c r="DK31" s="837"/>
      <c r="DL31" s="837"/>
      <c r="DM31" s="837"/>
      <c r="DN31" s="837"/>
      <c r="DO31" s="837"/>
      <c r="DP31" s="837"/>
      <c r="DQ31" s="837"/>
      <c r="DR31" s="837"/>
      <c r="DS31" s="837"/>
      <c r="DT31" s="837"/>
      <c r="DU31" s="837"/>
      <c r="DV31" s="837"/>
      <c r="DW31" s="837"/>
      <c r="DX31" s="837"/>
      <c r="DY31" s="837"/>
      <c r="DZ31" s="837"/>
      <c r="EA31" s="837"/>
      <c r="EB31" s="837"/>
      <c r="EC31" s="837"/>
      <c r="ED31" s="837"/>
      <c r="EE31" s="837"/>
      <c r="EF31" s="837"/>
      <c r="EG31" s="837"/>
      <c r="EH31" s="837"/>
      <c r="EI31" s="837"/>
      <c r="EJ31" s="837"/>
      <c r="EK31" s="838"/>
    </row>
    <row r="32" spans="1:141" s="73" customFormat="1" ht="12.75" x14ac:dyDescent="0.2">
      <c r="A32" s="716"/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620"/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553"/>
      <c r="AS32" s="837"/>
      <c r="AT32" s="837"/>
      <c r="AU32" s="837"/>
      <c r="AV32" s="837"/>
      <c r="AW32" s="837"/>
      <c r="AX32" s="837"/>
      <c r="AY32" s="837"/>
      <c r="AZ32" s="837"/>
      <c r="BA32" s="837"/>
      <c r="BB32" s="837"/>
      <c r="BC32" s="837"/>
      <c r="BD32" s="837"/>
      <c r="BE32" s="837"/>
      <c r="BF32" s="837"/>
      <c r="BG32" s="837"/>
      <c r="BH32" s="837"/>
      <c r="BI32" s="837"/>
      <c r="BJ32" s="837"/>
      <c r="BK32" s="837"/>
      <c r="BL32" s="837"/>
      <c r="BM32" s="837"/>
      <c r="BN32" s="837"/>
      <c r="BO32" s="837"/>
      <c r="BP32" s="837"/>
      <c r="BQ32" s="837"/>
      <c r="BR32" s="837"/>
      <c r="BS32" s="840"/>
      <c r="BT32" s="839"/>
      <c r="BU32" s="837"/>
      <c r="BV32" s="837"/>
      <c r="BW32" s="837"/>
      <c r="BX32" s="837"/>
      <c r="BY32" s="837"/>
      <c r="BZ32" s="579"/>
      <c r="CA32" s="579"/>
      <c r="CB32" s="579"/>
      <c r="CC32" s="579"/>
      <c r="CD32" s="579"/>
      <c r="CE32" s="579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837"/>
      <c r="CX32" s="837"/>
      <c r="CY32" s="837"/>
      <c r="CZ32" s="837"/>
      <c r="DA32" s="837"/>
      <c r="DB32" s="837"/>
      <c r="DC32" s="837"/>
      <c r="DD32" s="837"/>
      <c r="DE32" s="837"/>
      <c r="DF32" s="837"/>
      <c r="DG32" s="837"/>
      <c r="DH32" s="837"/>
      <c r="DI32" s="837"/>
      <c r="DJ32" s="837"/>
      <c r="DK32" s="837"/>
      <c r="DL32" s="837"/>
      <c r="DM32" s="837"/>
      <c r="DN32" s="837"/>
      <c r="DO32" s="837"/>
      <c r="DP32" s="837"/>
      <c r="DQ32" s="837"/>
      <c r="DR32" s="837"/>
      <c r="DS32" s="837"/>
      <c r="DT32" s="837"/>
      <c r="DU32" s="837"/>
      <c r="DV32" s="837"/>
      <c r="DW32" s="837"/>
      <c r="DX32" s="837"/>
      <c r="DY32" s="837"/>
      <c r="DZ32" s="837"/>
      <c r="EA32" s="837"/>
      <c r="EB32" s="837"/>
      <c r="EC32" s="837"/>
      <c r="ED32" s="837"/>
      <c r="EE32" s="837"/>
      <c r="EF32" s="837"/>
      <c r="EG32" s="837"/>
      <c r="EH32" s="837"/>
      <c r="EI32" s="837"/>
      <c r="EJ32" s="837"/>
      <c r="EK32" s="838"/>
    </row>
    <row r="33" spans="1:141" s="73" customFormat="1" ht="15" customHeight="1" x14ac:dyDescent="0.2">
      <c r="A33" s="727"/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553"/>
      <c r="AS33" s="837"/>
      <c r="AT33" s="837"/>
      <c r="AU33" s="837"/>
      <c r="AV33" s="837"/>
      <c r="AW33" s="837"/>
      <c r="AX33" s="837"/>
      <c r="AY33" s="837"/>
      <c r="AZ33" s="837"/>
      <c r="BA33" s="837"/>
      <c r="BB33" s="837"/>
      <c r="BC33" s="837"/>
      <c r="BD33" s="837"/>
      <c r="BE33" s="837"/>
      <c r="BF33" s="837"/>
      <c r="BG33" s="837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553"/>
      <c r="BT33" s="839"/>
      <c r="BU33" s="837"/>
      <c r="BV33" s="837"/>
      <c r="BW33" s="837"/>
      <c r="BX33" s="837"/>
      <c r="BY33" s="837"/>
      <c r="BZ33" s="579"/>
      <c r="CA33" s="579"/>
      <c r="CB33" s="579"/>
      <c r="CC33" s="579"/>
      <c r="CD33" s="579"/>
      <c r="CE33" s="579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837"/>
      <c r="CX33" s="837"/>
      <c r="CY33" s="837"/>
      <c r="CZ33" s="837"/>
      <c r="DA33" s="837"/>
      <c r="DB33" s="837"/>
      <c r="DC33" s="837"/>
      <c r="DD33" s="837"/>
      <c r="DE33" s="837"/>
      <c r="DF33" s="837"/>
      <c r="DG33" s="837"/>
      <c r="DH33" s="837"/>
      <c r="DI33" s="837"/>
      <c r="DJ33" s="837"/>
      <c r="DK33" s="837"/>
      <c r="DL33" s="837"/>
      <c r="DM33" s="837"/>
      <c r="DN33" s="837"/>
      <c r="DO33" s="837"/>
      <c r="DP33" s="837"/>
      <c r="DQ33" s="837"/>
      <c r="DR33" s="837"/>
      <c r="DS33" s="837"/>
      <c r="DT33" s="837"/>
      <c r="DU33" s="837"/>
      <c r="DV33" s="837"/>
      <c r="DW33" s="837"/>
      <c r="DX33" s="837"/>
      <c r="DY33" s="837"/>
      <c r="DZ33" s="837"/>
      <c r="EA33" s="837"/>
      <c r="EB33" s="837"/>
      <c r="EC33" s="837"/>
      <c r="ED33" s="837"/>
      <c r="EE33" s="837"/>
      <c r="EF33" s="837"/>
      <c r="EG33" s="837"/>
      <c r="EH33" s="837"/>
      <c r="EI33" s="837"/>
      <c r="EJ33" s="837"/>
      <c r="EK33" s="838"/>
    </row>
    <row r="34" spans="1:141" s="73" customFormat="1" ht="12.75" x14ac:dyDescent="0.2">
      <c r="A34" s="829" t="s">
        <v>421</v>
      </c>
      <c r="B34" s="829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709" t="s">
        <v>43</v>
      </c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  <c r="AO34" s="709"/>
      <c r="AP34" s="709"/>
      <c r="AQ34" s="709"/>
      <c r="AR34" s="595"/>
      <c r="AS34" s="837"/>
      <c r="AT34" s="837"/>
      <c r="AU34" s="837"/>
      <c r="AV34" s="837"/>
      <c r="AW34" s="837"/>
      <c r="AX34" s="837"/>
      <c r="AY34" s="837"/>
      <c r="AZ34" s="837"/>
      <c r="BA34" s="837"/>
      <c r="BB34" s="837"/>
      <c r="BC34" s="837"/>
      <c r="BD34" s="837"/>
      <c r="BE34" s="837"/>
      <c r="BF34" s="837"/>
      <c r="BG34" s="837"/>
      <c r="BH34" s="579" t="s">
        <v>43</v>
      </c>
      <c r="BI34" s="579"/>
      <c r="BJ34" s="579"/>
      <c r="BK34" s="579"/>
      <c r="BL34" s="579"/>
      <c r="BM34" s="579"/>
      <c r="BN34" s="579"/>
      <c r="BO34" s="579"/>
      <c r="BP34" s="579"/>
      <c r="BQ34" s="579"/>
      <c r="BR34" s="579"/>
      <c r="BS34" s="592"/>
      <c r="BT34" s="720" t="s">
        <v>43</v>
      </c>
      <c r="BU34" s="579"/>
      <c r="BV34" s="579"/>
      <c r="BW34" s="579"/>
      <c r="BX34" s="579"/>
      <c r="BY34" s="579"/>
      <c r="BZ34" s="579" t="s">
        <v>166</v>
      </c>
      <c r="CA34" s="579"/>
      <c r="CB34" s="579"/>
      <c r="CC34" s="579"/>
      <c r="CD34" s="579"/>
      <c r="CE34" s="579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837"/>
      <c r="CX34" s="837"/>
      <c r="CY34" s="837"/>
      <c r="CZ34" s="837"/>
      <c r="DA34" s="837"/>
      <c r="DB34" s="837"/>
      <c r="DC34" s="837"/>
      <c r="DD34" s="837"/>
      <c r="DE34" s="837"/>
      <c r="DF34" s="837"/>
      <c r="DG34" s="837"/>
      <c r="DH34" s="837"/>
      <c r="DI34" s="837"/>
      <c r="DJ34" s="837"/>
      <c r="DK34" s="837"/>
      <c r="DL34" s="837"/>
      <c r="DM34" s="837"/>
      <c r="DN34" s="837"/>
      <c r="DO34" s="837"/>
      <c r="DP34" s="837"/>
      <c r="DQ34" s="837"/>
      <c r="DR34" s="837"/>
      <c r="DS34" s="837"/>
      <c r="DT34" s="837"/>
      <c r="DU34" s="837"/>
      <c r="DV34" s="837"/>
      <c r="DW34" s="837"/>
      <c r="DX34" s="837"/>
      <c r="DY34" s="837"/>
      <c r="DZ34" s="837"/>
      <c r="EA34" s="837"/>
      <c r="EB34" s="837"/>
      <c r="EC34" s="837"/>
      <c r="ED34" s="837"/>
      <c r="EE34" s="837"/>
      <c r="EF34" s="837"/>
      <c r="EG34" s="837"/>
      <c r="EH34" s="837"/>
      <c r="EI34" s="837"/>
      <c r="EJ34" s="837"/>
      <c r="EK34" s="838"/>
    </row>
    <row r="35" spans="1:141" s="73" customFormat="1" ht="12.75" x14ac:dyDescent="0.2">
      <c r="A35" s="716" t="s">
        <v>422</v>
      </c>
      <c r="B35" s="716"/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09"/>
      <c r="AP35" s="709"/>
      <c r="AQ35" s="709"/>
      <c r="AR35" s="595"/>
      <c r="AS35" s="837"/>
      <c r="AT35" s="837"/>
      <c r="AU35" s="837"/>
      <c r="AV35" s="837"/>
      <c r="AW35" s="837"/>
      <c r="AX35" s="837"/>
      <c r="AY35" s="837"/>
      <c r="AZ35" s="837"/>
      <c r="BA35" s="837"/>
      <c r="BB35" s="837"/>
      <c r="BC35" s="837"/>
      <c r="BD35" s="837"/>
      <c r="BE35" s="837"/>
      <c r="BF35" s="837"/>
      <c r="BG35" s="837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79"/>
      <c r="BS35" s="592"/>
      <c r="BT35" s="720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837"/>
      <c r="CX35" s="837"/>
      <c r="CY35" s="837"/>
      <c r="CZ35" s="837"/>
      <c r="DA35" s="837"/>
      <c r="DB35" s="837"/>
      <c r="DC35" s="837"/>
      <c r="DD35" s="837"/>
      <c r="DE35" s="837"/>
      <c r="DF35" s="837"/>
      <c r="DG35" s="837"/>
      <c r="DH35" s="837"/>
      <c r="DI35" s="837"/>
      <c r="DJ35" s="837"/>
      <c r="DK35" s="837"/>
      <c r="DL35" s="837"/>
      <c r="DM35" s="837"/>
      <c r="DN35" s="837"/>
      <c r="DO35" s="837"/>
      <c r="DP35" s="837"/>
      <c r="DQ35" s="837"/>
      <c r="DR35" s="837"/>
      <c r="DS35" s="837"/>
      <c r="DT35" s="837"/>
      <c r="DU35" s="837"/>
      <c r="DV35" s="837"/>
      <c r="DW35" s="837"/>
      <c r="DX35" s="837"/>
      <c r="DY35" s="837"/>
      <c r="DZ35" s="837"/>
      <c r="EA35" s="837"/>
      <c r="EB35" s="837"/>
      <c r="EC35" s="837"/>
      <c r="ED35" s="837"/>
      <c r="EE35" s="837"/>
      <c r="EF35" s="837"/>
      <c r="EG35" s="837"/>
      <c r="EH35" s="837"/>
      <c r="EI35" s="837"/>
      <c r="EJ35" s="837"/>
      <c r="EK35" s="838"/>
    </row>
    <row r="36" spans="1:141" s="73" customFormat="1" ht="12.75" x14ac:dyDescent="0.2">
      <c r="A36" s="725" t="s">
        <v>139</v>
      </c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553"/>
      <c r="AS36" s="837"/>
      <c r="AT36" s="837"/>
      <c r="AU36" s="837"/>
      <c r="AV36" s="837"/>
      <c r="AW36" s="837"/>
      <c r="AX36" s="837"/>
      <c r="AY36" s="837"/>
      <c r="AZ36" s="837"/>
      <c r="BA36" s="837"/>
      <c r="BB36" s="837"/>
      <c r="BC36" s="837"/>
      <c r="BD36" s="837"/>
      <c r="BE36" s="837"/>
      <c r="BF36" s="837"/>
      <c r="BG36" s="837"/>
      <c r="BH36" s="837"/>
      <c r="BI36" s="837"/>
      <c r="BJ36" s="837"/>
      <c r="BK36" s="837"/>
      <c r="BL36" s="837"/>
      <c r="BM36" s="837"/>
      <c r="BN36" s="837"/>
      <c r="BO36" s="837"/>
      <c r="BP36" s="837"/>
      <c r="BQ36" s="837"/>
      <c r="BR36" s="837"/>
      <c r="BS36" s="840"/>
      <c r="BT36" s="839"/>
      <c r="BU36" s="837"/>
      <c r="BV36" s="837"/>
      <c r="BW36" s="837"/>
      <c r="BX36" s="837"/>
      <c r="BY36" s="837"/>
      <c r="BZ36" s="579" t="s">
        <v>428</v>
      </c>
      <c r="CA36" s="579"/>
      <c r="CB36" s="579"/>
      <c r="CC36" s="579"/>
      <c r="CD36" s="579"/>
      <c r="CE36" s="579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837"/>
      <c r="CX36" s="837"/>
      <c r="CY36" s="837"/>
      <c r="CZ36" s="837"/>
      <c r="DA36" s="837"/>
      <c r="DB36" s="837"/>
      <c r="DC36" s="837"/>
      <c r="DD36" s="837"/>
      <c r="DE36" s="837"/>
      <c r="DF36" s="837"/>
      <c r="DG36" s="837"/>
      <c r="DH36" s="837"/>
      <c r="DI36" s="837"/>
      <c r="DJ36" s="837"/>
      <c r="DK36" s="837"/>
      <c r="DL36" s="837"/>
      <c r="DM36" s="837"/>
      <c r="DN36" s="837"/>
      <c r="DO36" s="837"/>
      <c r="DP36" s="837"/>
      <c r="DQ36" s="837"/>
      <c r="DR36" s="837"/>
      <c r="DS36" s="837"/>
      <c r="DT36" s="837"/>
      <c r="DU36" s="837"/>
      <c r="DV36" s="837"/>
      <c r="DW36" s="837"/>
      <c r="DX36" s="837"/>
      <c r="DY36" s="837"/>
      <c r="DZ36" s="837"/>
      <c r="EA36" s="837"/>
      <c r="EB36" s="837"/>
      <c r="EC36" s="837"/>
      <c r="ED36" s="837"/>
      <c r="EE36" s="837"/>
      <c r="EF36" s="837"/>
      <c r="EG36" s="837"/>
      <c r="EH36" s="837"/>
      <c r="EI36" s="837"/>
      <c r="EJ36" s="837"/>
      <c r="EK36" s="838"/>
    </row>
    <row r="37" spans="1:141" s="73" customFormat="1" ht="12.75" x14ac:dyDescent="0.2">
      <c r="A37" s="716"/>
      <c r="B37" s="716"/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620"/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553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40"/>
      <c r="BT37" s="839"/>
      <c r="BU37" s="837"/>
      <c r="BV37" s="837"/>
      <c r="BW37" s="837"/>
      <c r="BX37" s="837"/>
      <c r="BY37" s="837"/>
      <c r="BZ37" s="579"/>
      <c r="CA37" s="579"/>
      <c r="CB37" s="579"/>
      <c r="CC37" s="579"/>
      <c r="CD37" s="579"/>
      <c r="CE37" s="579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837"/>
      <c r="CX37" s="837"/>
      <c r="CY37" s="837"/>
      <c r="CZ37" s="837"/>
      <c r="DA37" s="837"/>
      <c r="DB37" s="837"/>
      <c r="DC37" s="837"/>
      <c r="DD37" s="837"/>
      <c r="DE37" s="837"/>
      <c r="DF37" s="837"/>
      <c r="DG37" s="837"/>
      <c r="DH37" s="837"/>
      <c r="DI37" s="837"/>
      <c r="DJ37" s="837"/>
      <c r="DK37" s="837"/>
      <c r="DL37" s="837"/>
      <c r="DM37" s="837"/>
      <c r="DN37" s="837"/>
      <c r="DO37" s="837"/>
      <c r="DP37" s="837"/>
      <c r="DQ37" s="837"/>
      <c r="DR37" s="837"/>
      <c r="DS37" s="837"/>
      <c r="DT37" s="837"/>
      <c r="DU37" s="837"/>
      <c r="DV37" s="837"/>
      <c r="DW37" s="837"/>
      <c r="DX37" s="837"/>
      <c r="DY37" s="837"/>
      <c r="DZ37" s="837"/>
      <c r="EA37" s="837"/>
      <c r="EB37" s="837"/>
      <c r="EC37" s="837"/>
      <c r="ED37" s="837"/>
      <c r="EE37" s="837"/>
      <c r="EF37" s="837"/>
      <c r="EG37" s="837"/>
      <c r="EH37" s="837"/>
      <c r="EI37" s="837"/>
      <c r="EJ37" s="837"/>
      <c r="EK37" s="838"/>
    </row>
    <row r="38" spans="1:141" s="73" customFormat="1" ht="15" customHeight="1" x14ac:dyDescent="0.2">
      <c r="A38" s="727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620"/>
      <c r="AM38" s="620"/>
      <c r="AN38" s="620"/>
      <c r="AO38" s="620"/>
      <c r="AP38" s="620"/>
      <c r="AQ38" s="620"/>
      <c r="AR38" s="553"/>
      <c r="AS38" s="837"/>
      <c r="AT38" s="837"/>
      <c r="AU38" s="837"/>
      <c r="AV38" s="837"/>
      <c r="AW38" s="837"/>
      <c r="AX38" s="837"/>
      <c r="AY38" s="837"/>
      <c r="AZ38" s="837"/>
      <c r="BA38" s="837"/>
      <c r="BB38" s="837"/>
      <c r="BC38" s="837"/>
      <c r="BD38" s="837"/>
      <c r="BE38" s="837"/>
      <c r="BF38" s="837"/>
      <c r="BG38" s="837"/>
      <c r="BH38" s="620"/>
      <c r="BI38" s="620"/>
      <c r="BJ38" s="620"/>
      <c r="BK38" s="620"/>
      <c r="BL38" s="620"/>
      <c r="BM38" s="620"/>
      <c r="BN38" s="620"/>
      <c r="BO38" s="620"/>
      <c r="BP38" s="620"/>
      <c r="BQ38" s="620"/>
      <c r="BR38" s="620"/>
      <c r="BS38" s="553"/>
      <c r="BT38" s="839"/>
      <c r="BU38" s="837"/>
      <c r="BV38" s="837"/>
      <c r="BW38" s="837"/>
      <c r="BX38" s="837"/>
      <c r="BY38" s="837"/>
      <c r="BZ38" s="579"/>
      <c r="CA38" s="579"/>
      <c r="CB38" s="579"/>
      <c r="CC38" s="579"/>
      <c r="CD38" s="579"/>
      <c r="CE38" s="579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837"/>
      <c r="CX38" s="837"/>
      <c r="CY38" s="837"/>
      <c r="CZ38" s="837"/>
      <c r="DA38" s="837"/>
      <c r="DB38" s="837"/>
      <c r="DC38" s="837"/>
      <c r="DD38" s="837"/>
      <c r="DE38" s="837"/>
      <c r="DF38" s="837"/>
      <c r="DG38" s="837"/>
      <c r="DH38" s="837"/>
      <c r="DI38" s="837"/>
      <c r="DJ38" s="837"/>
      <c r="DK38" s="837"/>
      <c r="DL38" s="837"/>
      <c r="DM38" s="837"/>
      <c r="DN38" s="837"/>
      <c r="DO38" s="837"/>
      <c r="DP38" s="837"/>
      <c r="DQ38" s="837"/>
      <c r="DR38" s="837"/>
      <c r="DS38" s="837"/>
      <c r="DT38" s="837"/>
      <c r="DU38" s="837"/>
      <c r="DV38" s="837"/>
      <c r="DW38" s="837"/>
      <c r="DX38" s="837"/>
      <c r="DY38" s="837"/>
      <c r="DZ38" s="837"/>
      <c r="EA38" s="837"/>
      <c r="EB38" s="837"/>
      <c r="EC38" s="837"/>
      <c r="ED38" s="837"/>
      <c r="EE38" s="837"/>
      <c r="EF38" s="837"/>
      <c r="EG38" s="837"/>
      <c r="EH38" s="837"/>
      <c r="EI38" s="837"/>
      <c r="EJ38" s="837"/>
      <c r="EK38" s="838"/>
    </row>
    <row r="39" spans="1:141" s="73" customFormat="1" ht="12.75" x14ac:dyDescent="0.2">
      <c r="A39" s="829" t="s">
        <v>423</v>
      </c>
      <c r="B39" s="829"/>
      <c r="C39" s="829"/>
      <c r="D39" s="829"/>
      <c r="E39" s="829"/>
      <c r="F39" s="829"/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709" t="s">
        <v>43</v>
      </c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  <c r="AN39" s="709"/>
      <c r="AO39" s="709"/>
      <c r="AP39" s="709"/>
      <c r="AQ39" s="709"/>
      <c r="AR39" s="595"/>
      <c r="AS39" s="837"/>
      <c r="AT39" s="837"/>
      <c r="AU39" s="837"/>
      <c r="AV39" s="837"/>
      <c r="AW39" s="837"/>
      <c r="AX39" s="837"/>
      <c r="AY39" s="837"/>
      <c r="AZ39" s="837"/>
      <c r="BA39" s="837"/>
      <c r="BB39" s="837"/>
      <c r="BC39" s="837"/>
      <c r="BD39" s="837"/>
      <c r="BE39" s="837"/>
      <c r="BF39" s="837"/>
      <c r="BG39" s="837"/>
      <c r="BH39" s="579" t="s">
        <v>43</v>
      </c>
      <c r="BI39" s="579"/>
      <c r="BJ39" s="579"/>
      <c r="BK39" s="579"/>
      <c r="BL39" s="579"/>
      <c r="BM39" s="579"/>
      <c r="BN39" s="579"/>
      <c r="BO39" s="579"/>
      <c r="BP39" s="579"/>
      <c r="BQ39" s="579"/>
      <c r="BR39" s="579"/>
      <c r="BS39" s="592"/>
      <c r="BT39" s="720" t="s">
        <v>43</v>
      </c>
      <c r="BU39" s="579"/>
      <c r="BV39" s="579"/>
      <c r="BW39" s="579"/>
      <c r="BX39" s="579"/>
      <c r="BY39" s="579"/>
      <c r="BZ39" s="579" t="s">
        <v>164</v>
      </c>
      <c r="CA39" s="579"/>
      <c r="CB39" s="579"/>
      <c r="CC39" s="579"/>
      <c r="CD39" s="579"/>
      <c r="CE39" s="579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837"/>
      <c r="CX39" s="837"/>
      <c r="CY39" s="837"/>
      <c r="CZ39" s="837"/>
      <c r="DA39" s="837"/>
      <c r="DB39" s="837"/>
      <c r="DC39" s="837"/>
      <c r="DD39" s="837"/>
      <c r="DE39" s="837"/>
      <c r="DF39" s="837"/>
      <c r="DG39" s="837"/>
      <c r="DH39" s="837"/>
      <c r="DI39" s="837"/>
      <c r="DJ39" s="837"/>
      <c r="DK39" s="837"/>
      <c r="DL39" s="837"/>
      <c r="DM39" s="837"/>
      <c r="DN39" s="837"/>
      <c r="DO39" s="837"/>
      <c r="DP39" s="837"/>
      <c r="DQ39" s="837"/>
      <c r="DR39" s="837"/>
      <c r="DS39" s="837"/>
      <c r="DT39" s="837"/>
      <c r="DU39" s="837"/>
      <c r="DV39" s="837"/>
      <c r="DW39" s="837"/>
      <c r="DX39" s="837"/>
      <c r="DY39" s="837"/>
      <c r="DZ39" s="837"/>
      <c r="EA39" s="837"/>
      <c r="EB39" s="837"/>
      <c r="EC39" s="837"/>
      <c r="ED39" s="837"/>
      <c r="EE39" s="837"/>
      <c r="EF39" s="837"/>
      <c r="EG39" s="837"/>
      <c r="EH39" s="837"/>
      <c r="EI39" s="837"/>
      <c r="EJ39" s="837"/>
      <c r="EK39" s="838"/>
    </row>
    <row r="40" spans="1:141" s="73" customFormat="1" ht="12.75" x14ac:dyDescent="0.2">
      <c r="A40" s="716" t="s">
        <v>424</v>
      </c>
      <c r="B40" s="716"/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09"/>
      <c r="AR40" s="595"/>
      <c r="AS40" s="837"/>
      <c r="AT40" s="837"/>
      <c r="AU40" s="837"/>
      <c r="AV40" s="837"/>
      <c r="AW40" s="837"/>
      <c r="AX40" s="837"/>
      <c r="AY40" s="837"/>
      <c r="AZ40" s="837"/>
      <c r="BA40" s="837"/>
      <c r="BB40" s="837"/>
      <c r="BC40" s="837"/>
      <c r="BD40" s="837"/>
      <c r="BE40" s="837"/>
      <c r="BF40" s="837"/>
      <c r="BG40" s="837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92"/>
      <c r="BT40" s="720"/>
      <c r="BU40" s="579"/>
      <c r="BV40" s="579"/>
      <c r="BW40" s="579"/>
      <c r="BX40" s="579"/>
      <c r="BY40" s="579"/>
      <c r="BZ40" s="579"/>
      <c r="CA40" s="579"/>
      <c r="CB40" s="579"/>
      <c r="CC40" s="579"/>
      <c r="CD40" s="579"/>
      <c r="CE40" s="579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837"/>
      <c r="CX40" s="837"/>
      <c r="CY40" s="837"/>
      <c r="CZ40" s="837"/>
      <c r="DA40" s="837"/>
      <c r="DB40" s="837"/>
      <c r="DC40" s="837"/>
      <c r="DD40" s="837"/>
      <c r="DE40" s="837"/>
      <c r="DF40" s="837"/>
      <c r="DG40" s="837"/>
      <c r="DH40" s="837"/>
      <c r="DI40" s="837"/>
      <c r="DJ40" s="837"/>
      <c r="DK40" s="837"/>
      <c r="DL40" s="837"/>
      <c r="DM40" s="837"/>
      <c r="DN40" s="837"/>
      <c r="DO40" s="837"/>
      <c r="DP40" s="837"/>
      <c r="DQ40" s="837"/>
      <c r="DR40" s="837"/>
      <c r="DS40" s="837"/>
      <c r="DT40" s="837"/>
      <c r="DU40" s="837"/>
      <c r="DV40" s="837"/>
      <c r="DW40" s="837"/>
      <c r="DX40" s="837"/>
      <c r="DY40" s="837"/>
      <c r="DZ40" s="837"/>
      <c r="EA40" s="837"/>
      <c r="EB40" s="837"/>
      <c r="EC40" s="837"/>
      <c r="ED40" s="837"/>
      <c r="EE40" s="837"/>
      <c r="EF40" s="837"/>
      <c r="EG40" s="837"/>
      <c r="EH40" s="837"/>
      <c r="EI40" s="837"/>
      <c r="EJ40" s="837"/>
      <c r="EK40" s="838"/>
    </row>
    <row r="41" spans="1:141" s="73" customFormat="1" ht="12.75" x14ac:dyDescent="0.2">
      <c r="A41" s="725" t="s">
        <v>139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0"/>
      <c r="AG41" s="620"/>
      <c r="AH41" s="620"/>
      <c r="AI41" s="620"/>
      <c r="AJ41" s="620"/>
      <c r="AK41" s="620"/>
      <c r="AL41" s="620"/>
      <c r="AM41" s="620"/>
      <c r="AN41" s="620"/>
      <c r="AO41" s="620"/>
      <c r="AP41" s="620"/>
      <c r="AQ41" s="620"/>
      <c r="AR41" s="553"/>
      <c r="AS41" s="837"/>
      <c r="AT41" s="837"/>
      <c r="AU41" s="837"/>
      <c r="AV41" s="837"/>
      <c r="AW41" s="837"/>
      <c r="AX41" s="837"/>
      <c r="AY41" s="837"/>
      <c r="AZ41" s="837"/>
      <c r="BA41" s="837"/>
      <c r="BB41" s="837"/>
      <c r="BC41" s="837"/>
      <c r="BD41" s="837"/>
      <c r="BE41" s="837"/>
      <c r="BF41" s="837"/>
      <c r="BG41" s="837"/>
      <c r="BH41" s="837"/>
      <c r="BI41" s="837"/>
      <c r="BJ41" s="837"/>
      <c r="BK41" s="837"/>
      <c r="BL41" s="837"/>
      <c r="BM41" s="837"/>
      <c r="BN41" s="837"/>
      <c r="BO41" s="837"/>
      <c r="BP41" s="837"/>
      <c r="BQ41" s="837"/>
      <c r="BR41" s="837"/>
      <c r="BS41" s="840"/>
      <c r="BT41" s="839"/>
      <c r="BU41" s="837"/>
      <c r="BV41" s="837"/>
      <c r="BW41" s="837"/>
      <c r="BX41" s="837"/>
      <c r="BY41" s="837"/>
      <c r="BZ41" s="579" t="s">
        <v>429</v>
      </c>
      <c r="CA41" s="579"/>
      <c r="CB41" s="579"/>
      <c r="CC41" s="579"/>
      <c r="CD41" s="579"/>
      <c r="CE41" s="579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837"/>
      <c r="CX41" s="837"/>
      <c r="CY41" s="837"/>
      <c r="CZ41" s="837"/>
      <c r="DA41" s="837"/>
      <c r="DB41" s="837"/>
      <c r="DC41" s="837"/>
      <c r="DD41" s="837"/>
      <c r="DE41" s="837"/>
      <c r="DF41" s="837"/>
      <c r="DG41" s="837"/>
      <c r="DH41" s="837"/>
      <c r="DI41" s="837"/>
      <c r="DJ41" s="837"/>
      <c r="DK41" s="837"/>
      <c r="DL41" s="837"/>
      <c r="DM41" s="837"/>
      <c r="DN41" s="837"/>
      <c r="DO41" s="837"/>
      <c r="DP41" s="837"/>
      <c r="DQ41" s="837"/>
      <c r="DR41" s="837"/>
      <c r="DS41" s="837"/>
      <c r="DT41" s="837"/>
      <c r="DU41" s="837"/>
      <c r="DV41" s="837"/>
      <c r="DW41" s="837"/>
      <c r="DX41" s="837"/>
      <c r="DY41" s="837"/>
      <c r="DZ41" s="837"/>
      <c r="EA41" s="837"/>
      <c r="EB41" s="837"/>
      <c r="EC41" s="837"/>
      <c r="ED41" s="837"/>
      <c r="EE41" s="837"/>
      <c r="EF41" s="837"/>
      <c r="EG41" s="837"/>
      <c r="EH41" s="837"/>
      <c r="EI41" s="837"/>
      <c r="EJ41" s="837"/>
      <c r="EK41" s="838"/>
    </row>
    <row r="42" spans="1:141" s="73" customFormat="1" ht="12.75" x14ac:dyDescent="0.2">
      <c r="A42" s="716"/>
      <c r="B42" s="716"/>
      <c r="C42" s="716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620"/>
      <c r="T42" s="620"/>
      <c r="U42" s="620"/>
      <c r="V42" s="620"/>
      <c r="W42" s="620"/>
      <c r="X42" s="620"/>
      <c r="Y42" s="620"/>
      <c r="Z42" s="620"/>
      <c r="AA42" s="620"/>
      <c r="AB42" s="620"/>
      <c r="AC42" s="620"/>
      <c r="AD42" s="620"/>
      <c r="AE42" s="620"/>
      <c r="AF42" s="620"/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553"/>
      <c r="AS42" s="837"/>
      <c r="AT42" s="837"/>
      <c r="AU42" s="837"/>
      <c r="AV42" s="837"/>
      <c r="AW42" s="837"/>
      <c r="AX42" s="837"/>
      <c r="AY42" s="837"/>
      <c r="AZ42" s="837"/>
      <c r="BA42" s="837"/>
      <c r="BB42" s="837"/>
      <c r="BC42" s="837"/>
      <c r="BD42" s="837"/>
      <c r="BE42" s="837"/>
      <c r="BF42" s="837"/>
      <c r="BG42" s="837"/>
      <c r="BH42" s="837"/>
      <c r="BI42" s="837"/>
      <c r="BJ42" s="837"/>
      <c r="BK42" s="837"/>
      <c r="BL42" s="837"/>
      <c r="BM42" s="837"/>
      <c r="BN42" s="837"/>
      <c r="BO42" s="837"/>
      <c r="BP42" s="837"/>
      <c r="BQ42" s="837"/>
      <c r="BR42" s="837"/>
      <c r="BS42" s="840"/>
      <c r="BT42" s="839"/>
      <c r="BU42" s="837"/>
      <c r="BV42" s="837"/>
      <c r="BW42" s="837"/>
      <c r="BX42" s="837"/>
      <c r="BY42" s="837"/>
      <c r="BZ42" s="579"/>
      <c r="CA42" s="579"/>
      <c r="CB42" s="579"/>
      <c r="CC42" s="579"/>
      <c r="CD42" s="579"/>
      <c r="CE42" s="579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837"/>
      <c r="CX42" s="837"/>
      <c r="CY42" s="837"/>
      <c r="CZ42" s="837"/>
      <c r="DA42" s="837"/>
      <c r="DB42" s="837"/>
      <c r="DC42" s="837"/>
      <c r="DD42" s="837"/>
      <c r="DE42" s="837"/>
      <c r="DF42" s="837"/>
      <c r="DG42" s="837"/>
      <c r="DH42" s="837"/>
      <c r="DI42" s="837"/>
      <c r="DJ42" s="837"/>
      <c r="DK42" s="837"/>
      <c r="DL42" s="837"/>
      <c r="DM42" s="837"/>
      <c r="DN42" s="837"/>
      <c r="DO42" s="837"/>
      <c r="DP42" s="837"/>
      <c r="DQ42" s="837"/>
      <c r="DR42" s="837"/>
      <c r="DS42" s="837"/>
      <c r="DT42" s="837"/>
      <c r="DU42" s="837"/>
      <c r="DV42" s="837"/>
      <c r="DW42" s="837"/>
      <c r="DX42" s="837"/>
      <c r="DY42" s="837"/>
      <c r="DZ42" s="837"/>
      <c r="EA42" s="837"/>
      <c r="EB42" s="837"/>
      <c r="EC42" s="837"/>
      <c r="ED42" s="837"/>
      <c r="EE42" s="837"/>
      <c r="EF42" s="837"/>
      <c r="EG42" s="837"/>
      <c r="EH42" s="837"/>
      <c r="EI42" s="837"/>
      <c r="EJ42" s="837"/>
      <c r="EK42" s="838"/>
    </row>
    <row r="43" spans="1:141" s="73" customFormat="1" ht="15" customHeight="1" thickBot="1" x14ac:dyDescent="0.25">
      <c r="A43" s="727"/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553"/>
      <c r="AS43" s="837"/>
      <c r="AT43" s="837"/>
      <c r="AU43" s="837"/>
      <c r="AV43" s="837"/>
      <c r="AW43" s="837"/>
      <c r="AX43" s="837"/>
      <c r="AY43" s="837"/>
      <c r="AZ43" s="837"/>
      <c r="BA43" s="837"/>
      <c r="BB43" s="837"/>
      <c r="BC43" s="837"/>
      <c r="BD43" s="837"/>
      <c r="BE43" s="837"/>
      <c r="BF43" s="837"/>
      <c r="BG43" s="837"/>
      <c r="BH43" s="620"/>
      <c r="BI43" s="620"/>
      <c r="BJ43" s="620"/>
      <c r="BK43" s="620"/>
      <c r="BL43" s="620"/>
      <c r="BM43" s="620"/>
      <c r="BN43" s="620"/>
      <c r="BO43" s="620"/>
      <c r="BP43" s="620"/>
      <c r="BQ43" s="620"/>
      <c r="BR43" s="620"/>
      <c r="BS43" s="553"/>
      <c r="BT43" s="871"/>
      <c r="BU43" s="872"/>
      <c r="BV43" s="872"/>
      <c r="BW43" s="872"/>
      <c r="BX43" s="872"/>
      <c r="BY43" s="872"/>
      <c r="BZ43" s="579"/>
      <c r="CA43" s="579"/>
      <c r="CB43" s="579"/>
      <c r="CC43" s="579"/>
      <c r="CD43" s="579"/>
      <c r="CE43" s="579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837"/>
      <c r="CX43" s="837"/>
      <c r="CY43" s="837"/>
      <c r="CZ43" s="837"/>
      <c r="DA43" s="837"/>
      <c r="DB43" s="837"/>
      <c r="DC43" s="837"/>
      <c r="DD43" s="837"/>
      <c r="DE43" s="837"/>
      <c r="DF43" s="837"/>
      <c r="DG43" s="837"/>
      <c r="DH43" s="837"/>
      <c r="DI43" s="837"/>
      <c r="DJ43" s="837"/>
      <c r="DK43" s="837"/>
      <c r="DL43" s="837"/>
      <c r="DM43" s="837"/>
      <c r="DN43" s="837"/>
      <c r="DO43" s="837"/>
      <c r="DP43" s="837"/>
      <c r="DQ43" s="837"/>
      <c r="DR43" s="837"/>
      <c r="DS43" s="837"/>
      <c r="DT43" s="837"/>
      <c r="DU43" s="837"/>
      <c r="DV43" s="837"/>
      <c r="DW43" s="837"/>
      <c r="DX43" s="837"/>
      <c r="DY43" s="837"/>
      <c r="DZ43" s="837"/>
      <c r="EA43" s="837"/>
      <c r="EB43" s="837"/>
      <c r="EC43" s="837"/>
      <c r="ED43" s="837"/>
      <c r="EE43" s="837"/>
      <c r="EF43" s="837"/>
      <c r="EG43" s="837"/>
      <c r="EH43" s="837"/>
      <c r="EI43" s="837"/>
      <c r="EJ43" s="837"/>
      <c r="EK43" s="838"/>
    </row>
    <row r="44" spans="1:141" s="73" customFormat="1" ht="15" customHeight="1" thickBot="1" x14ac:dyDescent="0.25">
      <c r="A44" s="829"/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60"/>
      <c r="AK44" s="860"/>
      <c r="AL44" s="860"/>
      <c r="AM44" s="860"/>
      <c r="AN44" s="860"/>
      <c r="AO44" s="860"/>
      <c r="AP44" s="860"/>
      <c r="AQ44" s="860"/>
      <c r="AR44" s="860"/>
      <c r="AS44" s="873"/>
      <c r="AT44" s="873"/>
      <c r="AU44" s="873"/>
      <c r="AV44" s="873"/>
      <c r="AW44" s="873"/>
      <c r="AX44" s="873"/>
      <c r="AY44" s="873"/>
      <c r="AZ44" s="873"/>
      <c r="BA44" s="873"/>
      <c r="BB44" s="873"/>
      <c r="BC44" s="873"/>
      <c r="BD44" s="873"/>
      <c r="BE44" s="873"/>
      <c r="BF44" s="873"/>
      <c r="BG44" s="873"/>
      <c r="BH44" s="860"/>
      <c r="BI44" s="860"/>
      <c r="BJ44" s="860"/>
      <c r="BK44" s="860"/>
      <c r="BL44" s="860"/>
      <c r="BM44" s="860"/>
      <c r="BN44" s="860"/>
      <c r="BO44" s="860"/>
      <c r="BP44" s="860"/>
      <c r="BQ44" s="860"/>
      <c r="BR44" s="860"/>
      <c r="BS44" s="860"/>
      <c r="BT44" s="874" t="s">
        <v>42</v>
      </c>
      <c r="BU44" s="874"/>
      <c r="BV44" s="874"/>
      <c r="BW44" s="874"/>
      <c r="BX44" s="874"/>
      <c r="BY44" s="874"/>
      <c r="BZ44" s="577" t="s">
        <v>46</v>
      </c>
      <c r="CA44" s="578"/>
      <c r="CB44" s="578"/>
      <c r="CC44" s="578"/>
      <c r="CD44" s="578"/>
      <c r="CE44" s="578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872"/>
      <c r="CX44" s="872"/>
      <c r="CY44" s="872"/>
      <c r="CZ44" s="872"/>
      <c r="DA44" s="872"/>
      <c r="DB44" s="872"/>
      <c r="DC44" s="872"/>
      <c r="DD44" s="872"/>
      <c r="DE44" s="872"/>
      <c r="DF44" s="872"/>
      <c r="DG44" s="872"/>
      <c r="DH44" s="872"/>
      <c r="DI44" s="872"/>
      <c r="DJ44" s="872"/>
      <c r="DK44" s="872"/>
      <c r="DL44" s="872"/>
      <c r="DM44" s="872"/>
      <c r="DN44" s="872"/>
      <c r="DO44" s="872"/>
      <c r="DP44" s="872"/>
      <c r="DQ44" s="872"/>
      <c r="DR44" s="872"/>
      <c r="DS44" s="872"/>
      <c r="DT44" s="872"/>
      <c r="DU44" s="872"/>
      <c r="DV44" s="872"/>
      <c r="DW44" s="872"/>
      <c r="DX44" s="872"/>
      <c r="DY44" s="872"/>
      <c r="DZ44" s="872"/>
      <c r="EA44" s="872"/>
      <c r="EB44" s="872"/>
      <c r="EC44" s="872"/>
      <c r="ED44" s="872"/>
      <c r="EE44" s="872"/>
      <c r="EF44" s="872"/>
      <c r="EG44" s="872"/>
      <c r="EH44" s="872"/>
      <c r="EI44" s="872"/>
      <c r="EJ44" s="872"/>
      <c r="EK44" s="875"/>
    </row>
    <row r="45" spans="1:141" s="73" customFormat="1" ht="12.75" x14ac:dyDescent="0.2"/>
    <row r="46" spans="1:141" s="73" customFormat="1" ht="12.75" x14ac:dyDescent="0.2"/>
    <row r="47" spans="1:141" s="73" customFormat="1" ht="12.75" x14ac:dyDescent="0.2">
      <c r="A47" s="113" t="s">
        <v>49</v>
      </c>
    </row>
    <row r="48" spans="1:141" s="73" customFormat="1" ht="12.75" x14ac:dyDescent="0.2">
      <c r="A48" s="113" t="s">
        <v>54</v>
      </c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</row>
    <row r="49" spans="1:141" s="109" customFormat="1" ht="10.5" x14ac:dyDescent="0.2">
      <c r="W49" s="569" t="s">
        <v>50</v>
      </c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I49" s="569" t="s">
        <v>52</v>
      </c>
      <c r="BJ49" s="569"/>
      <c r="BK49" s="569"/>
      <c r="BL49" s="569"/>
      <c r="BM49" s="569"/>
      <c r="BN49" s="569"/>
      <c r="BO49" s="569"/>
      <c r="BP49" s="569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  <c r="CG49" s="569"/>
      <c r="CH49" s="569"/>
      <c r="CI49" s="569"/>
      <c r="CJ49" s="569"/>
      <c r="CK49" s="569"/>
      <c r="CL49" s="569"/>
      <c r="CM49" s="569"/>
      <c r="CN49" s="569"/>
      <c r="CO49" s="569"/>
      <c r="CP49" s="569"/>
    </row>
    <row r="50" spans="1:141" s="73" customFormat="1" ht="12.75" x14ac:dyDescent="0.2">
      <c r="A50" s="113" t="s">
        <v>53</v>
      </c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  <c r="CE50" s="551"/>
      <c r="CF50" s="551"/>
      <c r="CG50" s="551"/>
      <c r="CH50" s="551"/>
      <c r="CI50" s="551"/>
      <c r="CJ50" s="551"/>
      <c r="CK50" s="551"/>
      <c r="CL50" s="551"/>
      <c r="CM50" s="551"/>
      <c r="CN50" s="551"/>
      <c r="CO50" s="551"/>
      <c r="CP50" s="551"/>
    </row>
    <row r="51" spans="1:141" s="109" customFormat="1" ht="10.5" x14ac:dyDescent="0.2">
      <c r="W51" s="569" t="s">
        <v>50</v>
      </c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I51" s="569" t="s">
        <v>175</v>
      </c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  <c r="CG51" s="569"/>
      <c r="CH51" s="569"/>
      <c r="CI51" s="569"/>
      <c r="CJ51" s="569"/>
      <c r="CK51" s="569"/>
      <c r="CL51" s="569"/>
      <c r="CM51" s="569"/>
      <c r="CN51" s="569"/>
      <c r="CO51" s="569"/>
      <c r="CP51" s="569"/>
    </row>
    <row r="52" spans="1:141" s="73" customFormat="1" ht="12.75" x14ac:dyDescent="0.2">
      <c r="A52" s="106" t="s">
        <v>55</v>
      </c>
      <c r="B52" s="551"/>
      <c r="C52" s="551"/>
      <c r="D52" s="551"/>
      <c r="E52" s="113" t="s">
        <v>56</v>
      </c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729">
        <v>20</v>
      </c>
      <c r="S52" s="729"/>
      <c r="T52" s="729"/>
      <c r="U52" s="550"/>
      <c r="V52" s="550"/>
      <c r="W52" s="550"/>
      <c r="X52" s="113" t="s">
        <v>14</v>
      </c>
    </row>
    <row r="53" spans="1:141" s="73" customFormat="1" ht="12.75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41" s="116" customFormat="1" ht="12" customHeight="1" x14ac:dyDescent="0.2">
      <c r="A54" s="115" t="s">
        <v>916</v>
      </c>
    </row>
    <row r="55" spans="1:141" s="116" customFormat="1" ht="12" customHeight="1" x14ac:dyDescent="0.2">
      <c r="A55" s="876" t="s">
        <v>918</v>
      </c>
      <c r="B55" s="876"/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E55" s="876"/>
      <c r="BF55" s="876"/>
      <c r="BG55" s="876"/>
      <c r="BH55" s="876"/>
      <c r="BI55" s="876"/>
      <c r="BJ55" s="876"/>
      <c r="BK55" s="876"/>
      <c r="BL55" s="876"/>
      <c r="BM55" s="876"/>
      <c r="BN55" s="876"/>
      <c r="BO55" s="876"/>
      <c r="BP55" s="876"/>
      <c r="BQ55" s="876"/>
      <c r="BR55" s="876"/>
      <c r="BS55" s="876"/>
      <c r="BT55" s="876"/>
      <c r="BU55" s="876"/>
      <c r="BV55" s="876"/>
      <c r="BW55" s="876"/>
      <c r="BX55" s="876"/>
      <c r="BY55" s="876"/>
      <c r="BZ55" s="876"/>
      <c r="CA55" s="876"/>
      <c r="CB55" s="876"/>
      <c r="CC55" s="876"/>
      <c r="CD55" s="876"/>
      <c r="CE55" s="876"/>
      <c r="CF55" s="876"/>
      <c r="CG55" s="876"/>
      <c r="CH55" s="876"/>
      <c r="CI55" s="876"/>
      <c r="CJ55" s="876"/>
      <c r="CK55" s="876"/>
      <c r="CL55" s="876"/>
      <c r="CM55" s="876"/>
      <c r="CN55" s="876"/>
      <c r="CO55" s="876"/>
      <c r="CP55" s="876"/>
      <c r="CQ55" s="876"/>
      <c r="CR55" s="876"/>
      <c r="CS55" s="876"/>
      <c r="CT55" s="876"/>
      <c r="CU55" s="876"/>
      <c r="CV55" s="876"/>
      <c r="CW55" s="876"/>
      <c r="CX55" s="876"/>
      <c r="CY55" s="876"/>
      <c r="CZ55" s="876"/>
      <c r="DA55" s="876"/>
      <c r="DB55" s="876"/>
      <c r="DC55" s="876"/>
      <c r="DD55" s="876"/>
      <c r="DE55" s="876"/>
      <c r="DF55" s="876"/>
      <c r="DG55" s="876"/>
      <c r="DH55" s="876"/>
      <c r="DI55" s="876"/>
      <c r="DJ55" s="876"/>
      <c r="DK55" s="876"/>
      <c r="DL55" s="876"/>
      <c r="DM55" s="876"/>
      <c r="DN55" s="876"/>
      <c r="DO55" s="876"/>
      <c r="DP55" s="876"/>
      <c r="DQ55" s="876"/>
      <c r="DR55" s="876"/>
      <c r="DS55" s="876"/>
      <c r="DT55" s="876"/>
      <c r="DU55" s="876"/>
      <c r="DV55" s="876"/>
      <c r="DW55" s="876"/>
      <c r="DX55" s="876"/>
      <c r="DY55" s="876"/>
      <c r="DZ55" s="876"/>
      <c r="EA55" s="876"/>
      <c r="EB55" s="876"/>
      <c r="EC55" s="876"/>
      <c r="ED55" s="876"/>
      <c r="EE55" s="876"/>
      <c r="EF55" s="876"/>
      <c r="EG55" s="876"/>
      <c r="EH55" s="876"/>
      <c r="EI55" s="876"/>
      <c r="EJ55" s="876"/>
      <c r="EK55" s="876"/>
    </row>
    <row r="56" spans="1:141" s="116" customFormat="1" ht="12" customHeight="1" x14ac:dyDescent="0.2">
      <c r="A56" s="876"/>
      <c r="B56" s="876"/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876"/>
      <c r="AA56" s="876"/>
      <c r="AB56" s="876"/>
      <c r="AC56" s="876"/>
      <c r="AD56" s="876"/>
      <c r="AE56" s="876"/>
      <c r="AF56" s="876"/>
      <c r="AG56" s="876"/>
      <c r="AH56" s="876"/>
      <c r="AI56" s="876"/>
      <c r="AJ56" s="876"/>
      <c r="AK56" s="876"/>
      <c r="AL56" s="876"/>
      <c r="AM56" s="876"/>
      <c r="AN56" s="876"/>
      <c r="AO56" s="876"/>
      <c r="AP56" s="876"/>
      <c r="AQ56" s="876"/>
      <c r="AR56" s="876"/>
      <c r="AS56" s="876"/>
      <c r="AT56" s="876"/>
      <c r="AU56" s="876"/>
      <c r="AV56" s="876"/>
      <c r="AW56" s="876"/>
      <c r="AX56" s="876"/>
      <c r="AY56" s="876"/>
      <c r="AZ56" s="876"/>
      <c r="BA56" s="876"/>
      <c r="BB56" s="876"/>
      <c r="BC56" s="876"/>
      <c r="BD56" s="876"/>
      <c r="BE56" s="876"/>
      <c r="BF56" s="876"/>
      <c r="BG56" s="876"/>
      <c r="BH56" s="876"/>
      <c r="BI56" s="876"/>
      <c r="BJ56" s="876"/>
      <c r="BK56" s="876"/>
      <c r="BL56" s="876"/>
      <c r="BM56" s="876"/>
      <c r="BN56" s="876"/>
      <c r="BO56" s="876"/>
      <c r="BP56" s="876"/>
      <c r="BQ56" s="876"/>
      <c r="BR56" s="876"/>
      <c r="BS56" s="876"/>
      <c r="BT56" s="876"/>
      <c r="BU56" s="876"/>
      <c r="BV56" s="876"/>
      <c r="BW56" s="876"/>
      <c r="BX56" s="876"/>
      <c r="BY56" s="876"/>
      <c r="BZ56" s="876"/>
      <c r="CA56" s="876"/>
      <c r="CB56" s="876"/>
      <c r="CC56" s="876"/>
      <c r="CD56" s="876"/>
      <c r="CE56" s="876"/>
      <c r="CF56" s="876"/>
      <c r="CG56" s="876"/>
      <c r="CH56" s="876"/>
      <c r="CI56" s="876"/>
      <c r="CJ56" s="876"/>
      <c r="CK56" s="876"/>
      <c r="CL56" s="876"/>
      <c r="CM56" s="876"/>
      <c r="CN56" s="876"/>
      <c r="CO56" s="876"/>
      <c r="CP56" s="876"/>
      <c r="CQ56" s="876"/>
      <c r="CR56" s="876"/>
      <c r="CS56" s="876"/>
      <c r="CT56" s="876"/>
      <c r="CU56" s="876"/>
      <c r="CV56" s="876"/>
      <c r="CW56" s="876"/>
      <c r="CX56" s="876"/>
      <c r="CY56" s="876"/>
      <c r="CZ56" s="876"/>
      <c r="DA56" s="876"/>
      <c r="DB56" s="876"/>
      <c r="DC56" s="876"/>
      <c r="DD56" s="876"/>
      <c r="DE56" s="876"/>
      <c r="DF56" s="876"/>
      <c r="DG56" s="876"/>
      <c r="DH56" s="876"/>
      <c r="DI56" s="876"/>
      <c r="DJ56" s="876"/>
      <c r="DK56" s="876"/>
      <c r="DL56" s="876"/>
      <c r="DM56" s="876"/>
      <c r="DN56" s="876"/>
      <c r="DO56" s="876"/>
      <c r="DP56" s="876"/>
      <c r="DQ56" s="876"/>
      <c r="DR56" s="876"/>
      <c r="DS56" s="876"/>
      <c r="DT56" s="876"/>
      <c r="DU56" s="876"/>
      <c r="DV56" s="876"/>
      <c r="DW56" s="876"/>
      <c r="DX56" s="876"/>
      <c r="DY56" s="876"/>
      <c r="DZ56" s="876"/>
      <c r="EA56" s="876"/>
      <c r="EB56" s="876"/>
      <c r="EC56" s="876"/>
      <c r="ED56" s="876"/>
      <c r="EE56" s="876"/>
      <c r="EF56" s="876"/>
      <c r="EG56" s="876"/>
      <c r="EH56" s="876"/>
      <c r="EI56" s="876"/>
      <c r="EJ56" s="876"/>
      <c r="EK56" s="876"/>
    </row>
    <row r="57" spans="1:141" s="116" customFormat="1" ht="12" customHeight="1" x14ac:dyDescent="0.2">
      <c r="A57" s="876"/>
      <c r="B57" s="876"/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876"/>
      <c r="Y57" s="876"/>
      <c r="Z57" s="876"/>
      <c r="AA57" s="876"/>
      <c r="AB57" s="876"/>
      <c r="AC57" s="876"/>
      <c r="AD57" s="876"/>
      <c r="AE57" s="876"/>
      <c r="AF57" s="876"/>
      <c r="AG57" s="876"/>
      <c r="AH57" s="876"/>
      <c r="AI57" s="876"/>
      <c r="AJ57" s="876"/>
      <c r="AK57" s="876"/>
      <c r="AL57" s="876"/>
      <c r="AM57" s="876"/>
      <c r="AN57" s="876"/>
      <c r="AO57" s="876"/>
      <c r="AP57" s="876"/>
      <c r="AQ57" s="876"/>
      <c r="AR57" s="876"/>
      <c r="AS57" s="876"/>
      <c r="AT57" s="876"/>
      <c r="AU57" s="876"/>
      <c r="AV57" s="876"/>
      <c r="AW57" s="876"/>
      <c r="AX57" s="876"/>
      <c r="AY57" s="876"/>
      <c r="AZ57" s="876"/>
      <c r="BA57" s="876"/>
      <c r="BB57" s="876"/>
      <c r="BC57" s="876"/>
      <c r="BD57" s="876"/>
      <c r="BE57" s="876"/>
      <c r="BF57" s="876"/>
      <c r="BG57" s="876"/>
      <c r="BH57" s="876"/>
      <c r="BI57" s="876"/>
      <c r="BJ57" s="876"/>
      <c r="BK57" s="876"/>
      <c r="BL57" s="876"/>
      <c r="BM57" s="876"/>
      <c r="BN57" s="876"/>
      <c r="BO57" s="876"/>
      <c r="BP57" s="876"/>
      <c r="BQ57" s="876"/>
      <c r="BR57" s="876"/>
      <c r="BS57" s="876"/>
      <c r="BT57" s="876"/>
      <c r="BU57" s="876"/>
      <c r="BV57" s="876"/>
      <c r="BW57" s="876"/>
      <c r="BX57" s="876"/>
      <c r="BY57" s="876"/>
      <c r="BZ57" s="876"/>
      <c r="CA57" s="876"/>
      <c r="CB57" s="876"/>
      <c r="CC57" s="876"/>
      <c r="CD57" s="876"/>
      <c r="CE57" s="876"/>
      <c r="CF57" s="876"/>
      <c r="CG57" s="876"/>
      <c r="CH57" s="876"/>
      <c r="CI57" s="876"/>
      <c r="CJ57" s="876"/>
      <c r="CK57" s="876"/>
      <c r="CL57" s="876"/>
      <c r="CM57" s="876"/>
      <c r="CN57" s="876"/>
      <c r="CO57" s="876"/>
      <c r="CP57" s="876"/>
      <c r="CQ57" s="876"/>
      <c r="CR57" s="876"/>
      <c r="CS57" s="876"/>
      <c r="CT57" s="876"/>
      <c r="CU57" s="876"/>
      <c r="CV57" s="876"/>
      <c r="CW57" s="876"/>
      <c r="CX57" s="876"/>
      <c r="CY57" s="876"/>
      <c r="CZ57" s="876"/>
      <c r="DA57" s="876"/>
      <c r="DB57" s="876"/>
      <c r="DC57" s="876"/>
      <c r="DD57" s="876"/>
      <c r="DE57" s="876"/>
      <c r="DF57" s="876"/>
      <c r="DG57" s="876"/>
      <c r="DH57" s="876"/>
      <c r="DI57" s="876"/>
      <c r="DJ57" s="876"/>
      <c r="DK57" s="876"/>
      <c r="DL57" s="876"/>
      <c r="DM57" s="876"/>
      <c r="DN57" s="876"/>
      <c r="DO57" s="876"/>
      <c r="DP57" s="876"/>
      <c r="DQ57" s="876"/>
      <c r="DR57" s="876"/>
      <c r="DS57" s="876"/>
      <c r="DT57" s="876"/>
      <c r="DU57" s="876"/>
      <c r="DV57" s="876"/>
      <c r="DW57" s="876"/>
      <c r="DX57" s="876"/>
      <c r="DY57" s="876"/>
      <c r="DZ57" s="876"/>
      <c r="EA57" s="876"/>
      <c r="EB57" s="876"/>
      <c r="EC57" s="876"/>
      <c r="ED57" s="876"/>
      <c r="EE57" s="876"/>
      <c r="EF57" s="876"/>
      <c r="EG57" s="876"/>
      <c r="EH57" s="876"/>
      <c r="EI57" s="876"/>
      <c r="EJ57" s="876"/>
      <c r="EK57" s="876"/>
    </row>
    <row r="58" spans="1:141" s="116" customFormat="1" ht="12" customHeight="1" x14ac:dyDescent="0.2">
      <c r="A58" s="876" t="s">
        <v>919</v>
      </c>
      <c r="B58" s="876"/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6"/>
      <c r="Q58" s="876"/>
      <c r="R58" s="876"/>
      <c r="S58" s="876"/>
      <c r="T58" s="876"/>
      <c r="U58" s="876"/>
      <c r="V58" s="876"/>
      <c r="W58" s="876"/>
      <c r="X58" s="876"/>
      <c r="Y58" s="876"/>
      <c r="Z58" s="876"/>
      <c r="AA58" s="876"/>
      <c r="AB58" s="876"/>
      <c r="AC58" s="876"/>
      <c r="AD58" s="876"/>
      <c r="AE58" s="876"/>
      <c r="AF58" s="876"/>
      <c r="AG58" s="876"/>
      <c r="AH58" s="876"/>
      <c r="AI58" s="876"/>
      <c r="AJ58" s="876"/>
      <c r="AK58" s="876"/>
      <c r="AL58" s="876"/>
      <c r="AM58" s="876"/>
      <c r="AN58" s="876"/>
      <c r="AO58" s="876"/>
      <c r="AP58" s="876"/>
      <c r="AQ58" s="876"/>
      <c r="AR58" s="876"/>
      <c r="AS58" s="876"/>
      <c r="AT58" s="876"/>
      <c r="AU58" s="876"/>
      <c r="AV58" s="876"/>
      <c r="AW58" s="876"/>
      <c r="AX58" s="876"/>
      <c r="AY58" s="876"/>
      <c r="AZ58" s="876"/>
      <c r="BA58" s="876"/>
      <c r="BB58" s="876"/>
      <c r="BC58" s="876"/>
      <c r="BD58" s="876"/>
      <c r="BE58" s="876"/>
      <c r="BF58" s="876"/>
      <c r="BG58" s="876"/>
      <c r="BH58" s="876"/>
      <c r="BI58" s="876"/>
      <c r="BJ58" s="876"/>
      <c r="BK58" s="876"/>
      <c r="BL58" s="876"/>
      <c r="BM58" s="876"/>
      <c r="BN58" s="876"/>
      <c r="BO58" s="876"/>
      <c r="BP58" s="876"/>
      <c r="BQ58" s="876"/>
      <c r="BR58" s="876"/>
      <c r="BS58" s="876"/>
      <c r="BT58" s="876"/>
      <c r="BU58" s="876"/>
      <c r="BV58" s="876"/>
      <c r="BW58" s="876"/>
      <c r="BX58" s="876"/>
      <c r="BY58" s="876"/>
      <c r="BZ58" s="876"/>
      <c r="CA58" s="876"/>
      <c r="CB58" s="876"/>
      <c r="CC58" s="876"/>
      <c r="CD58" s="876"/>
      <c r="CE58" s="876"/>
      <c r="CF58" s="876"/>
      <c r="CG58" s="876"/>
      <c r="CH58" s="876"/>
      <c r="CI58" s="876"/>
      <c r="CJ58" s="876"/>
      <c r="CK58" s="876"/>
      <c r="CL58" s="876"/>
      <c r="CM58" s="876"/>
      <c r="CN58" s="876"/>
      <c r="CO58" s="876"/>
      <c r="CP58" s="876"/>
      <c r="CQ58" s="876"/>
      <c r="CR58" s="876"/>
      <c r="CS58" s="876"/>
      <c r="CT58" s="876"/>
      <c r="CU58" s="876"/>
      <c r="CV58" s="876"/>
      <c r="CW58" s="876"/>
      <c r="CX58" s="876"/>
      <c r="CY58" s="876"/>
      <c r="CZ58" s="876"/>
      <c r="DA58" s="876"/>
      <c r="DB58" s="876"/>
      <c r="DC58" s="876"/>
      <c r="DD58" s="876"/>
      <c r="DE58" s="876"/>
      <c r="DF58" s="876"/>
      <c r="DG58" s="876"/>
      <c r="DH58" s="876"/>
      <c r="DI58" s="876"/>
      <c r="DJ58" s="876"/>
      <c r="DK58" s="876"/>
      <c r="DL58" s="876"/>
      <c r="DM58" s="876"/>
      <c r="DN58" s="876"/>
      <c r="DO58" s="876"/>
      <c r="DP58" s="876"/>
      <c r="DQ58" s="876"/>
      <c r="DR58" s="876"/>
      <c r="DS58" s="876"/>
      <c r="DT58" s="876"/>
      <c r="DU58" s="876"/>
      <c r="DV58" s="876"/>
      <c r="DW58" s="876"/>
      <c r="DX58" s="876"/>
      <c r="DY58" s="876"/>
      <c r="DZ58" s="876"/>
      <c r="EA58" s="876"/>
      <c r="EB58" s="876"/>
      <c r="EC58" s="876"/>
      <c r="ED58" s="876"/>
      <c r="EE58" s="876"/>
      <c r="EF58" s="876"/>
      <c r="EG58" s="876"/>
      <c r="EH58" s="876"/>
      <c r="EI58" s="876"/>
      <c r="EJ58" s="876"/>
      <c r="EK58" s="876"/>
    </row>
    <row r="59" spans="1:141" s="116" customFormat="1" ht="12" customHeight="1" x14ac:dyDescent="0.2">
      <c r="A59" s="876"/>
      <c r="B59" s="876"/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876"/>
      <c r="AA59" s="876"/>
      <c r="AB59" s="876"/>
      <c r="AC59" s="876"/>
      <c r="AD59" s="876"/>
      <c r="AE59" s="876"/>
      <c r="AF59" s="876"/>
      <c r="AG59" s="876"/>
      <c r="AH59" s="876"/>
      <c r="AI59" s="876"/>
      <c r="AJ59" s="876"/>
      <c r="AK59" s="876"/>
      <c r="AL59" s="876"/>
      <c r="AM59" s="876"/>
      <c r="AN59" s="876"/>
      <c r="AO59" s="876"/>
      <c r="AP59" s="876"/>
      <c r="AQ59" s="876"/>
      <c r="AR59" s="876"/>
      <c r="AS59" s="876"/>
      <c r="AT59" s="876"/>
      <c r="AU59" s="876"/>
      <c r="AV59" s="876"/>
      <c r="AW59" s="876"/>
      <c r="AX59" s="876"/>
      <c r="AY59" s="876"/>
      <c r="AZ59" s="876"/>
      <c r="BA59" s="876"/>
      <c r="BB59" s="876"/>
      <c r="BC59" s="876"/>
      <c r="BD59" s="876"/>
      <c r="BE59" s="876"/>
      <c r="BF59" s="876"/>
      <c r="BG59" s="876"/>
      <c r="BH59" s="876"/>
      <c r="BI59" s="876"/>
      <c r="BJ59" s="876"/>
      <c r="BK59" s="876"/>
      <c r="BL59" s="876"/>
      <c r="BM59" s="876"/>
      <c r="BN59" s="876"/>
      <c r="BO59" s="876"/>
      <c r="BP59" s="876"/>
      <c r="BQ59" s="876"/>
      <c r="BR59" s="876"/>
      <c r="BS59" s="876"/>
      <c r="BT59" s="876"/>
      <c r="BU59" s="876"/>
      <c r="BV59" s="876"/>
      <c r="BW59" s="876"/>
      <c r="BX59" s="876"/>
      <c r="BY59" s="876"/>
      <c r="BZ59" s="876"/>
      <c r="CA59" s="876"/>
      <c r="CB59" s="876"/>
      <c r="CC59" s="876"/>
      <c r="CD59" s="876"/>
      <c r="CE59" s="876"/>
      <c r="CF59" s="876"/>
      <c r="CG59" s="876"/>
      <c r="CH59" s="876"/>
      <c r="CI59" s="876"/>
      <c r="CJ59" s="876"/>
      <c r="CK59" s="876"/>
      <c r="CL59" s="876"/>
      <c r="CM59" s="876"/>
      <c r="CN59" s="876"/>
      <c r="CO59" s="876"/>
      <c r="CP59" s="876"/>
      <c r="CQ59" s="876"/>
      <c r="CR59" s="876"/>
      <c r="CS59" s="876"/>
      <c r="CT59" s="876"/>
      <c r="CU59" s="876"/>
      <c r="CV59" s="876"/>
      <c r="CW59" s="876"/>
      <c r="CX59" s="876"/>
      <c r="CY59" s="876"/>
      <c r="CZ59" s="876"/>
      <c r="DA59" s="876"/>
      <c r="DB59" s="876"/>
      <c r="DC59" s="876"/>
      <c r="DD59" s="876"/>
      <c r="DE59" s="876"/>
      <c r="DF59" s="876"/>
      <c r="DG59" s="876"/>
      <c r="DH59" s="876"/>
      <c r="DI59" s="876"/>
      <c r="DJ59" s="876"/>
      <c r="DK59" s="876"/>
      <c r="DL59" s="876"/>
      <c r="DM59" s="876"/>
      <c r="DN59" s="876"/>
      <c r="DO59" s="876"/>
      <c r="DP59" s="876"/>
      <c r="DQ59" s="876"/>
      <c r="DR59" s="876"/>
      <c r="DS59" s="876"/>
      <c r="DT59" s="876"/>
      <c r="DU59" s="876"/>
      <c r="DV59" s="876"/>
      <c r="DW59" s="876"/>
      <c r="DX59" s="876"/>
      <c r="DY59" s="876"/>
      <c r="DZ59" s="876"/>
      <c r="EA59" s="876"/>
      <c r="EB59" s="876"/>
      <c r="EC59" s="876"/>
      <c r="ED59" s="876"/>
      <c r="EE59" s="876"/>
      <c r="EF59" s="876"/>
      <c r="EG59" s="876"/>
      <c r="EH59" s="876"/>
      <c r="EI59" s="876"/>
      <c r="EJ59" s="876"/>
      <c r="EK59" s="876"/>
    </row>
    <row r="60" spans="1:141" s="116" customFormat="1" ht="11.25" x14ac:dyDescent="0.2">
      <c r="A60" s="876"/>
      <c r="B60" s="876"/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876"/>
      <c r="AA60" s="876"/>
      <c r="AB60" s="876"/>
      <c r="AC60" s="876"/>
      <c r="AD60" s="876"/>
      <c r="AE60" s="876"/>
      <c r="AF60" s="876"/>
      <c r="AG60" s="876"/>
      <c r="AH60" s="876"/>
      <c r="AI60" s="876"/>
      <c r="AJ60" s="876"/>
      <c r="AK60" s="876"/>
      <c r="AL60" s="876"/>
      <c r="AM60" s="876"/>
      <c r="AN60" s="876"/>
      <c r="AO60" s="876"/>
      <c r="AP60" s="876"/>
      <c r="AQ60" s="876"/>
      <c r="AR60" s="876"/>
      <c r="AS60" s="876"/>
      <c r="AT60" s="876"/>
      <c r="AU60" s="876"/>
      <c r="AV60" s="876"/>
      <c r="AW60" s="876"/>
      <c r="AX60" s="876"/>
      <c r="AY60" s="876"/>
      <c r="AZ60" s="876"/>
      <c r="BA60" s="876"/>
      <c r="BB60" s="876"/>
      <c r="BC60" s="876"/>
      <c r="BD60" s="876"/>
      <c r="BE60" s="876"/>
      <c r="BF60" s="876"/>
      <c r="BG60" s="876"/>
      <c r="BH60" s="876"/>
      <c r="BI60" s="876"/>
      <c r="BJ60" s="876"/>
      <c r="BK60" s="876"/>
      <c r="BL60" s="876"/>
      <c r="BM60" s="876"/>
      <c r="BN60" s="876"/>
      <c r="BO60" s="876"/>
      <c r="BP60" s="876"/>
      <c r="BQ60" s="876"/>
      <c r="BR60" s="876"/>
      <c r="BS60" s="876"/>
      <c r="BT60" s="876"/>
      <c r="BU60" s="876"/>
      <c r="BV60" s="876"/>
      <c r="BW60" s="876"/>
      <c r="BX60" s="876"/>
      <c r="BY60" s="876"/>
      <c r="BZ60" s="876"/>
      <c r="CA60" s="876"/>
      <c r="CB60" s="876"/>
      <c r="CC60" s="876"/>
      <c r="CD60" s="876"/>
      <c r="CE60" s="876"/>
      <c r="CF60" s="876"/>
      <c r="CG60" s="876"/>
      <c r="CH60" s="876"/>
      <c r="CI60" s="876"/>
      <c r="CJ60" s="876"/>
      <c r="CK60" s="876"/>
      <c r="CL60" s="876"/>
      <c r="CM60" s="876"/>
      <c r="CN60" s="876"/>
      <c r="CO60" s="876"/>
      <c r="CP60" s="876"/>
      <c r="CQ60" s="876"/>
      <c r="CR60" s="876"/>
      <c r="CS60" s="876"/>
      <c r="CT60" s="876"/>
      <c r="CU60" s="876"/>
      <c r="CV60" s="876"/>
      <c r="CW60" s="876"/>
      <c r="CX60" s="876"/>
      <c r="CY60" s="876"/>
      <c r="CZ60" s="876"/>
      <c r="DA60" s="876"/>
      <c r="DB60" s="876"/>
      <c r="DC60" s="876"/>
      <c r="DD60" s="876"/>
      <c r="DE60" s="876"/>
      <c r="DF60" s="876"/>
      <c r="DG60" s="876"/>
      <c r="DH60" s="876"/>
      <c r="DI60" s="876"/>
      <c r="DJ60" s="876"/>
      <c r="DK60" s="876"/>
      <c r="DL60" s="876"/>
      <c r="DM60" s="876"/>
      <c r="DN60" s="876"/>
      <c r="DO60" s="876"/>
      <c r="DP60" s="876"/>
      <c r="DQ60" s="876"/>
      <c r="DR60" s="876"/>
      <c r="DS60" s="876"/>
      <c r="DT60" s="876"/>
      <c r="DU60" s="876"/>
      <c r="DV60" s="876"/>
      <c r="DW60" s="876"/>
      <c r="DX60" s="876"/>
      <c r="DY60" s="876"/>
      <c r="DZ60" s="876"/>
      <c r="EA60" s="876"/>
      <c r="EB60" s="876"/>
      <c r="EC60" s="876"/>
      <c r="ED60" s="876"/>
      <c r="EE60" s="876"/>
      <c r="EF60" s="876"/>
      <c r="EG60" s="876"/>
      <c r="EH60" s="876"/>
      <c r="EI60" s="876"/>
      <c r="EJ60" s="876"/>
      <c r="EK60" s="876"/>
    </row>
    <row r="61" spans="1:141" s="116" customFormat="1" ht="12" customHeight="1" x14ac:dyDescent="0.2">
      <c r="A61" s="876"/>
      <c r="B61" s="876"/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876"/>
      <c r="AA61" s="876"/>
      <c r="AB61" s="876"/>
      <c r="AC61" s="876"/>
      <c r="AD61" s="876"/>
      <c r="AE61" s="876"/>
      <c r="AF61" s="876"/>
      <c r="AG61" s="876"/>
      <c r="AH61" s="876"/>
      <c r="AI61" s="876"/>
      <c r="AJ61" s="876"/>
      <c r="AK61" s="876"/>
      <c r="AL61" s="876"/>
      <c r="AM61" s="876"/>
      <c r="AN61" s="876"/>
      <c r="AO61" s="876"/>
      <c r="AP61" s="876"/>
      <c r="AQ61" s="876"/>
      <c r="AR61" s="876"/>
      <c r="AS61" s="876"/>
      <c r="AT61" s="876"/>
      <c r="AU61" s="876"/>
      <c r="AV61" s="876"/>
      <c r="AW61" s="876"/>
      <c r="AX61" s="876"/>
      <c r="AY61" s="876"/>
      <c r="AZ61" s="876"/>
      <c r="BA61" s="876"/>
      <c r="BB61" s="876"/>
      <c r="BC61" s="876"/>
      <c r="BD61" s="876"/>
      <c r="BE61" s="876"/>
      <c r="BF61" s="876"/>
      <c r="BG61" s="876"/>
      <c r="BH61" s="876"/>
      <c r="BI61" s="876"/>
      <c r="BJ61" s="876"/>
      <c r="BK61" s="876"/>
      <c r="BL61" s="876"/>
      <c r="BM61" s="876"/>
      <c r="BN61" s="876"/>
      <c r="BO61" s="876"/>
      <c r="BP61" s="876"/>
      <c r="BQ61" s="876"/>
      <c r="BR61" s="876"/>
      <c r="BS61" s="876"/>
      <c r="BT61" s="876"/>
      <c r="BU61" s="876"/>
      <c r="BV61" s="876"/>
      <c r="BW61" s="876"/>
      <c r="BX61" s="876"/>
      <c r="BY61" s="876"/>
      <c r="BZ61" s="876"/>
      <c r="CA61" s="876"/>
      <c r="CB61" s="876"/>
      <c r="CC61" s="876"/>
      <c r="CD61" s="876"/>
      <c r="CE61" s="876"/>
      <c r="CF61" s="876"/>
      <c r="CG61" s="876"/>
      <c r="CH61" s="876"/>
      <c r="CI61" s="876"/>
      <c r="CJ61" s="876"/>
      <c r="CK61" s="876"/>
      <c r="CL61" s="876"/>
      <c r="CM61" s="876"/>
      <c r="CN61" s="876"/>
      <c r="CO61" s="876"/>
      <c r="CP61" s="876"/>
      <c r="CQ61" s="876"/>
      <c r="CR61" s="876"/>
      <c r="CS61" s="876"/>
      <c r="CT61" s="876"/>
      <c r="CU61" s="876"/>
      <c r="CV61" s="876"/>
      <c r="CW61" s="876"/>
      <c r="CX61" s="876"/>
      <c r="CY61" s="876"/>
      <c r="CZ61" s="876"/>
      <c r="DA61" s="876"/>
      <c r="DB61" s="876"/>
      <c r="DC61" s="876"/>
      <c r="DD61" s="876"/>
      <c r="DE61" s="876"/>
      <c r="DF61" s="876"/>
      <c r="DG61" s="876"/>
      <c r="DH61" s="876"/>
      <c r="DI61" s="876"/>
      <c r="DJ61" s="876"/>
      <c r="DK61" s="876"/>
      <c r="DL61" s="876"/>
      <c r="DM61" s="876"/>
      <c r="DN61" s="876"/>
      <c r="DO61" s="876"/>
      <c r="DP61" s="876"/>
      <c r="DQ61" s="876"/>
      <c r="DR61" s="876"/>
      <c r="DS61" s="876"/>
      <c r="DT61" s="876"/>
      <c r="DU61" s="876"/>
      <c r="DV61" s="876"/>
      <c r="DW61" s="876"/>
      <c r="DX61" s="876"/>
      <c r="DY61" s="876"/>
      <c r="DZ61" s="876"/>
      <c r="EA61" s="876"/>
      <c r="EB61" s="876"/>
      <c r="EC61" s="876"/>
      <c r="ED61" s="876"/>
      <c r="EE61" s="876"/>
      <c r="EF61" s="876"/>
      <c r="EG61" s="876"/>
      <c r="EH61" s="876"/>
      <c r="EI61" s="876"/>
      <c r="EJ61" s="876"/>
      <c r="EK61" s="876"/>
    </row>
    <row r="62" spans="1:141" s="116" customFormat="1" ht="12" customHeight="1" x14ac:dyDescent="0.2">
      <c r="A62" s="115" t="s">
        <v>917</v>
      </c>
    </row>
  </sheetData>
  <mergeCells count="251">
    <mergeCell ref="A55:EK57"/>
    <mergeCell ref="A58:EK61"/>
    <mergeCell ref="W48:BD48"/>
    <mergeCell ref="BI48:CP48"/>
    <mergeCell ref="W49:BD49"/>
    <mergeCell ref="BI49:CP49"/>
    <mergeCell ref="W50:BD50"/>
    <mergeCell ref="BI50:CP50"/>
    <mergeCell ref="W51:BD51"/>
    <mergeCell ref="BI51:CP51"/>
    <mergeCell ref="B52:D52"/>
    <mergeCell ref="G52:Q52"/>
    <mergeCell ref="R52:T52"/>
    <mergeCell ref="U52:W52"/>
    <mergeCell ref="A44:R44"/>
    <mergeCell ref="S44:AR44"/>
    <mergeCell ref="AS44:BG44"/>
    <mergeCell ref="BH44:BS44"/>
    <mergeCell ref="BT44:BY44"/>
    <mergeCell ref="BZ44:CE44"/>
    <mergeCell ref="CF44:CV44"/>
    <mergeCell ref="CW44:DV44"/>
    <mergeCell ref="DW44:EK44"/>
    <mergeCell ref="BT41:BY42"/>
    <mergeCell ref="BZ41:CE42"/>
    <mergeCell ref="CF41:CV42"/>
    <mergeCell ref="CW41:DV42"/>
    <mergeCell ref="DW41:EK42"/>
    <mergeCell ref="A42:R42"/>
    <mergeCell ref="A43:R43"/>
    <mergeCell ref="S43:AR43"/>
    <mergeCell ref="AS43:BG43"/>
    <mergeCell ref="BH43:BS43"/>
    <mergeCell ref="BT43:BY43"/>
    <mergeCell ref="BZ43:CE43"/>
    <mergeCell ref="CF43:CV43"/>
    <mergeCell ref="CW43:DV43"/>
    <mergeCell ref="DW43:EK43"/>
    <mergeCell ref="A41:R41"/>
    <mergeCell ref="S41:AR42"/>
    <mergeCell ref="AS41:BG42"/>
    <mergeCell ref="BH41:BS42"/>
    <mergeCell ref="A38:R38"/>
    <mergeCell ref="S38:AR38"/>
    <mergeCell ref="AS38:BG38"/>
    <mergeCell ref="BH38:BS38"/>
    <mergeCell ref="BT38:BY38"/>
    <mergeCell ref="BZ38:CE38"/>
    <mergeCell ref="CF38:CV38"/>
    <mergeCell ref="CW38:DV38"/>
    <mergeCell ref="DW38:EK38"/>
    <mergeCell ref="A36:R36"/>
    <mergeCell ref="S36:AR37"/>
    <mergeCell ref="AS36:BG37"/>
    <mergeCell ref="BH36:BS37"/>
    <mergeCell ref="BT36:BY37"/>
    <mergeCell ref="BZ36:CE37"/>
    <mergeCell ref="CF36:CV37"/>
    <mergeCell ref="CW36:DV37"/>
    <mergeCell ref="DW36:EK37"/>
    <mergeCell ref="A37:R37"/>
    <mergeCell ref="BZ31:CE32"/>
    <mergeCell ref="CF31:CV32"/>
    <mergeCell ref="CW31:DV32"/>
    <mergeCell ref="DW31:EK32"/>
    <mergeCell ref="A34:R34"/>
    <mergeCell ref="S34:AR35"/>
    <mergeCell ref="AS34:BG35"/>
    <mergeCell ref="BH34:BS35"/>
    <mergeCell ref="BT34:BY35"/>
    <mergeCell ref="BZ34:CE35"/>
    <mergeCell ref="CF34:CV35"/>
    <mergeCell ref="CW34:DV35"/>
    <mergeCell ref="DW34:EK35"/>
    <mergeCell ref="A35:R35"/>
    <mergeCell ref="DW33:EK33"/>
    <mergeCell ref="DW28:EK28"/>
    <mergeCell ref="S29:AR30"/>
    <mergeCell ref="AS29:BG30"/>
    <mergeCell ref="BH29:BS30"/>
    <mergeCell ref="BT29:BY30"/>
    <mergeCell ref="BZ29:CE30"/>
    <mergeCell ref="CF29:CV30"/>
    <mergeCell ref="CW29:DV30"/>
    <mergeCell ref="DW29:EK30"/>
    <mergeCell ref="DW24:EK24"/>
    <mergeCell ref="CW25:DV25"/>
    <mergeCell ref="DW25:EK25"/>
    <mergeCell ref="S26:AR27"/>
    <mergeCell ref="AS26:BG27"/>
    <mergeCell ref="BH26:BS27"/>
    <mergeCell ref="BT26:BY27"/>
    <mergeCell ref="BZ26:CE27"/>
    <mergeCell ref="CF26:CV27"/>
    <mergeCell ref="CW26:DV27"/>
    <mergeCell ref="DW26:EK27"/>
    <mergeCell ref="CF25:CV25"/>
    <mergeCell ref="CF24:CV24"/>
    <mergeCell ref="CW24:DV24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CW13:DV13"/>
    <mergeCell ref="DW13:EK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4:DV14"/>
    <mergeCell ref="DW14:EK14"/>
    <mergeCell ref="CW15:DV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A20:R20"/>
    <mergeCell ref="CW19:DV20"/>
    <mergeCell ref="DW19:EK20"/>
    <mergeCell ref="BH19:BS20"/>
    <mergeCell ref="BT19:BY20"/>
    <mergeCell ref="BZ19:CE20"/>
    <mergeCell ref="CF19:CV20"/>
    <mergeCell ref="CW21:DV21"/>
    <mergeCell ref="DW21:EK21"/>
    <mergeCell ref="A22:R22"/>
    <mergeCell ref="BH21:BS21"/>
    <mergeCell ref="BT21:BY21"/>
    <mergeCell ref="BZ21:CE21"/>
    <mergeCell ref="CF21:CV21"/>
    <mergeCell ref="A21:R21"/>
    <mergeCell ref="S21:AR21"/>
    <mergeCell ref="AS21:BG21"/>
    <mergeCell ref="S22:AR22"/>
    <mergeCell ref="AS22:BG22"/>
    <mergeCell ref="BH22:BS22"/>
    <mergeCell ref="BT22:BY22"/>
    <mergeCell ref="BZ22:CE22"/>
    <mergeCell ref="CF22:CV22"/>
    <mergeCell ref="CW22:DV22"/>
    <mergeCell ref="DW22:EK22"/>
    <mergeCell ref="DW23:EK23"/>
    <mergeCell ref="S23:AR23"/>
    <mergeCell ref="AS23:BG23"/>
    <mergeCell ref="BH23:BS23"/>
    <mergeCell ref="BT23:BY23"/>
    <mergeCell ref="A23:R23"/>
    <mergeCell ref="BZ23:CE23"/>
    <mergeCell ref="CF23:CV23"/>
    <mergeCell ref="CW23:DV23"/>
    <mergeCell ref="A24:R24"/>
    <mergeCell ref="A27:R27"/>
    <mergeCell ref="A25:R25"/>
    <mergeCell ref="A26:R26"/>
    <mergeCell ref="S25:AR25"/>
    <mergeCell ref="AS25:BG25"/>
    <mergeCell ref="BH25:BS25"/>
    <mergeCell ref="BT25:BY25"/>
    <mergeCell ref="BZ25:CE25"/>
    <mergeCell ref="S24:AR24"/>
    <mergeCell ref="AS24:BG24"/>
    <mergeCell ref="BH24:BS24"/>
    <mergeCell ref="BT24:BY24"/>
    <mergeCell ref="BZ24:CE24"/>
    <mergeCell ref="A29:R29"/>
    <mergeCell ref="A30:R30"/>
    <mergeCell ref="A31:R31"/>
    <mergeCell ref="A28:R28"/>
    <mergeCell ref="A33:R33"/>
    <mergeCell ref="S33:AR33"/>
    <mergeCell ref="AS33:BG33"/>
    <mergeCell ref="A32:R32"/>
    <mergeCell ref="CW33:DV33"/>
    <mergeCell ref="BH33:BS33"/>
    <mergeCell ref="BT33:BY33"/>
    <mergeCell ref="BZ33:CE33"/>
    <mergeCell ref="CF33:CV33"/>
    <mergeCell ref="S28:AR28"/>
    <mergeCell ref="AS28:BG28"/>
    <mergeCell ref="BH28:BS28"/>
    <mergeCell ref="BT28:BY28"/>
    <mergeCell ref="BZ28:CE28"/>
    <mergeCell ref="CF28:CV28"/>
    <mergeCell ref="CW28:DV28"/>
    <mergeCell ref="S31:AR32"/>
    <mergeCell ref="AS31:BG32"/>
    <mergeCell ref="BH31:BS32"/>
    <mergeCell ref="BT31:BY32"/>
    <mergeCell ref="A39:R39"/>
    <mergeCell ref="S39:AR40"/>
    <mergeCell ref="AS39:BG40"/>
    <mergeCell ref="BH39:BS40"/>
    <mergeCell ref="BT39:BY40"/>
    <mergeCell ref="BZ39:CE40"/>
    <mergeCell ref="CF39:CV40"/>
    <mergeCell ref="CW39:DV40"/>
    <mergeCell ref="DW39:EK40"/>
    <mergeCell ref="A40:R40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8"/>
  <sheetViews>
    <sheetView zoomScaleNormal="100" workbookViewId="0">
      <selection sqref="A1:EK1"/>
    </sheetView>
  </sheetViews>
  <sheetFormatPr defaultColWidth="1.42578125" defaultRowHeight="15.75" x14ac:dyDescent="0.25"/>
  <cols>
    <col min="1" max="30" width="1.42578125" style="1"/>
    <col min="31" max="31" width="7.5703125" style="1" customWidth="1"/>
    <col min="32" max="36" width="1.42578125" style="1"/>
    <col min="37" max="37" width="10" style="1" customWidth="1"/>
    <col min="38" max="43" width="1.42578125" style="1"/>
    <col min="44" max="44" width="7.85546875" style="1" customWidth="1"/>
    <col min="45" max="49" width="1.42578125" style="1"/>
    <col min="50" max="50" width="8.7109375" style="1" customWidth="1"/>
    <col min="51" max="56" width="1.42578125" style="1"/>
    <col min="57" max="57" width="6.28515625" style="1" customWidth="1"/>
    <col min="58" max="69" width="1.42578125" style="1"/>
    <col min="70" max="70" width="6.7109375" style="1" customWidth="1"/>
    <col min="71" max="82" width="1.42578125" style="1"/>
    <col min="83" max="83" width="9.42578125" style="1" customWidth="1"/>
    <col min="84" max="88" width="1.42578125" style="1"/>
    <col min="89" max="89" width="5.42578125" style="1" customWidth="1"/>
    <col min="90" max="95" width="1.42578125" style="1"/>
    <col min="96" max="96" width="11.42578125" style="1" customWidth="1"/>
    <col min="97" max="101" width="1.42578125" style="1"/>
    <col min="102" max="102" width="6.85546875" style="1" customWidth="1"/>
    <col min="103" max="108" width="1.42578125" style="1"/>
    <col min="109" max="109" width="5.140625" style="1" customWidth="1"/>
    <col min="110" max="114" width="1.42578125" style="1"/>
    <col min="115" max="115" width="7" style="1" customWidth="1"/>
    <col min="116" max="121" width="1.42578125" style="1"/>
    <col min="122" max="122" width="7.42578125" style="1" customWidth="1"/>
    <col min="123" max="16384" width="1.42578125" style="1"/>
  </cols>
  <sheetData>
    <row r="1" spans="1:141" s="14" customFormat="1" ht="15" x14ac:dyDescent="0.25">
      <c r="A1" s="215" t="s">
        <v>1045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</row>
    <row r="2" spans="1:141" x14ac:dyDescent="0.25">
      <c r="DT2" s="5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55" customFormat="1" ht="12.75" x14ac:dyDescent="0.2">
      <c r="A3" s="213" t="s">
        <v>99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 t="s">
        <v>22</v>
      </c>
      <c r="U3" s="214"/>
      <c r="V3" s="214"/>
      <c r="W3" s="214"/>
      <c r="X3" s="214"/>
      <c r="Y3" s="214" t="s">
        <v>70</v>
      </c>
      <c r="Z3" s="214"/>
      <c r="AA3" s="214"/>
      <c r="AB3" s="214"/>
      <c r="AC3" s="214"/>
      <c r="AD3" s="214"/>
      <c r="AE3" s="214"/>
      <c r="AF3" s="214" t="s">
        <v>72</v>
      </c>
      <c r="AG3" s="214"/>
      <c r="AH3" s="214"/>
      <c r="AI3" s="214"/>
      <c r="AJ3" s="214"/>
      <c r="AK3" s="214"/>
      <c r="AL3" s="244" t="s">
        <v>1054</v>
      </c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318"/>
    </row>
    <row r="4" spans="1:141" s="55" customFormat="1" ht="12.75" x14ac:dyDescent="0.2">
      <c r="A4" s="235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 t="s">
        <v>25</v>
      </c>
      <c r="U4" s="218"/>
      <c r="V4" s="218"/>
      <c r="W4" s="218"/>
      <c r="X4" s="218"/>
      <c r="Y4" s="218" t="s">
        <v>1046</v>
      </c>
      <c r="Z4" s="218"/>
      <c r="AA4" s="218"/>
      <c r="AB4" s="218"/>
      <c r="AC4" s="218"/>
      <c r="AD4" s="218"/>
      <c r="AE4" s="218"/>
      <c r="AF4" s="218" t="s">
        <v>1050</v>
      </c>
      <c r="AG4" s="218"/>
      <c r="AH4" s="218"/>
      <c r="AI4" s="218"/>
      <c r="AJ4" s="218"/>
      <c r="AK4" s="218"/>
      <c r="AL4" s="218" t="s">
        <v>309</v>
      </c>
      <c r="AM4" s="218"/>
      <c r="AN4" s="218"/>
      <c r="AO4" s="218"/>
      <c r="AP4" s="218"/>
      <c r="AQ4" s="218"/>
      <c r="AR4" s="218"/>
      <c r="AS4" s="218" t="s">
        <v>1062</v>
      </c>
      <c r="AT4" s="218"/>
      <c r="AU4" s="218"/>
      <c r="AV4" s="218"/>
      <c r="AW4" s="218"/>
      <c r="AX4" s="218"/>
      <c r="AY4" s="218" t="s">
        <v>309</v>
      </c>
      <c r="AZ4" s="218"/>
      <c r="BA4" s="218"/>
      <c r="BB4" s="218"/>
      <c r="BC4" s="218"/>
      <c r="BD4" s="218"/>
      <c r="BE4" s="218"/>
      <c r="BF4" s="218" t="s">
        <v>1062</v>
      </c>
      <c r="BG4" s="218"/>
      <c r="BH4" s="218"/>
      <c r="BI4" s="218"/>
      <c r="BJ4" s="218"/>
      <c r="BK4" s="218"/>
      <c r="BL4" s="244" t="s">
        <v>1075</v>
      </c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18" t="s">
        <v>360</v>
      </c>
      <c r="CM4" s="218"/>
      <c r="CN4" s="218"/>
      <c r="CO4" s="218"/>
      <c r="CP4" s="218"/>
      <c r="CQ4" s="218"/>
      <c r="CR4" s="218"/>
      <c r="CS4" s="218" t="s">
        <v>1062</v>
      </c>
      <c r="CT4" s="218"/>
      <c r="CU4" s="218"/>
      <c r="CV4" s="218"/>
      <c r="CW4" s="218"/>
      <c r="CX4" s="218"/>
      <c r="CY4" s="218" t="s">
        <v>309</v>
      </c>
      <c r="CZ4" s="218"/>
      <c r="DA4" s="218"/>
      <c r="DB4" s="218"/>
      <c r="DC4" s="218"/>
      <c r="DD4" s="218"/>
      <c r="DE4" s="218"/>
      <c r="DF4" s="218" t="s">
        <v>1062</v>
      </c>
      <c r="DG4" s="218"/>
      <c r="DH4" s="218"/>
      <c r="DI4" s="218"/>
      <c r="DJ4" s="218"/>
      <c r="DK4" s="218"/>
      <c r="DL4" s="244" t="s">
        <v>149</v>
      </c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318"/>
    </row>
    <row r="5" spans="1:141" s="55" customFormat="1" ht="12.75" x14ac:dyDescent="0.2">
      <c r="A5" s="235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 t="s">
        <v>1047</v>
      </c>
      <c r="Z5" s="218"/>
      <c r="AA5" s="218"/>
      <c r="AB5" s="218"/>
      <c r="AC5" s="218"/>
      <c r="AD5" s="218"/>
      <c r="AE5" s="218"/>
      <c r="AF5" s="218" t="s">
        <v>1051</v>
      </c>
      <c r="AG5" s="218"/>
      <c r="AH5" s="218"/>
      <c r="AI5" s="218"/>
      <c r="AJ5" s="218"/>
      <c r="AK5" s="218"/>
      <c r="AL5" s="218" t="s">
        <v>310</v>
      </c>
      <c r="AM5" s="218"/>
      <c r="AN5" s="218"/>
      <c r="AO5" s="218"/>
      <c r="AP5" s="218"/>
      <c r="AQ5" s="218"/>
      <c r="AR5" s="218"/>
      <c r="AS5" s="218" t="s">
        <v>1050</v>
      </c>
      <c r="AT5" s="218"/>
      <c r="AU5" s="218"/>
      <c r="AV5" s="218"/>
      <c r="AW5" s="218"/>
      <c r="AX5" s="218"/>
      <c r="AY5" s="218" t="s">
        <v>310</v>
      </c>
      <c r="AZ5" s="218"/>
      <c r="BA5" s="218"/>
      <c r="BB5" s="218"/>
      <c r="BC5" s="218"/>
      <c r="BD5" s="218"/>
      <c r="BE5" s="218"/>
      <c r="BF5" s="218" t="s">
        <v>1050</v>
      </c>
      <c r="BG5" s="218"/>
      <c r="BH5" s="218"/>
      <c r="BI5" s="218"/>
      <c r="BJ5" s="218"/>
      <c r="BK5" s="218"/>
      <c r="BL5" s="244" t="s">
        <v>139</v>
      </c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18"/>
      <c r="CM5" s="218"/>
      <c r="CN5" s="218"/>
      <c r="CO5" s="218"/>
      <c r="CP5" s="218"/>
      <c r="CQ5" s="218"/>
      <c r="CR5" s="218"/>
      <c r="CS5" s="218" t="s">
        <v>1050</v>
      </c>
      <c r="CT5" s="218"/>
      <c r="CU5" s="218"/>
      <c r="CV5" s="218"/>
      <c r="CW5" s="218"/>
      <c r="CX5" s="218"/>
      <c r="CY5" s="218" t="s">
        <v>310</v>
      </c>
      <c r="CZ5" s="218"/>
      <c r="DA5" s="218"/>
      <c r="DB5" s="218"/>
      <c r="DC5" s="218"/>
      <c r="DD5" s="218"/>
      <c r="DE5" s="218"/>
      <c r="DF5" s="218" t="s">
        <v>1050</v>
      </c>
      <c r="DG5" s="218"/>
      <c r="DH5" s="218"/>
      <c r="DI5" s="218"/>
      <c r="DJ5" s="218"/>
      <c r="DK5" s="218"/>
      <c r="DL5" s="218" t="s">
        <v>309</v>
      </c>
      <c r="DM5" s="218"/>
      <c r="DN5" s="218"/>
      <c r="DO5" s="218"/>
      <c r="DP5" s="218"/>
      <c r="DQ5" s="218"/>
      <c r="DR5" s="218"/>
      <c r="DS5" s="218" t="s">
        <v>1062</v>
      </c>
      <c r="DT5" s="218"/>
      <c r="DU5" s="218"/>
      <c r="DV5" s="218"/>
      <c r="DW5" s="218"/>
      <c r="DX5" s="218"/>
      <c r="DY5" s="218" t="s">
        <v>309</v>
      </c>
      <c r="DZ5" s="218"/>
      <c r="EA5" s="218"/>
      <c r="EB5" s="218"/>
      <c r="EC5" s="218"/>
      <c r="ED5" s="218"/>
      <c r="EE5" s="218"/>
      <c r="EF5" s="218" t="s">
        <v>1062</v>
      </c>
      <c r="EG5" s="218"/>
      <c r="EH5" s="218"/>
      <c r="EI5" s="218"/>
      <c r="EJ5" s="218"/>
      <c r="EK5" s="230"/>
    </row>
    <row r="6" spans="1:141" s="55" customFormat="1" ht="12.75" x14ac:dyDescent="0.2">
      <c r="A6" s="235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 t="s">
        <v>1048</v>
      </c>
      <c r="Z6" s="218"/>
      <c r="AA6" s="218"/>
      <c r="AB6" s="218"/>
      <c r="AC6" s="218"/>
      <c r="AD6" s="218"/>
      <c r="AE6" s="218"/>
      <c r="AF6" s="218" t="s">
        <v>1052</v>
      </c>
      <c r="AG6" s="218"/>
      <c r="AH6" s="218"/>
      <c r="AI6" s="218"/>
      <c r="AJ6" s="218"/>
      <c r="AK6" s="218"/>
      <c r="AL6" s="218" t="s">
        <v>321</v>
      </c>
      <c r="AM6" s="218"/>
      <c r="AN6" s="218"/>
      <c r="AO6" s="218"/>
      <c r="AP6" s="218"/>
      <c r="AQ6" s="218"/>
      <c r="AR6" s="218"/>
      <c r="AS6" s="218" t="s">
        <v>1051</v>
      </c>
      <c r="AT6" s="218"/>
      <c r="AU6" s="218"/>
      <c r="AV6" s="218"/>
      <c r="AW6" s="218"/>
      <c r="AX6" s="218"/>
      <c r="AY6" s="218" t="s">
        <v>321</v>
      </c>
      <c r="AZ6" s="218"/>
      <c r="BA6" s="218"/>
      <c r="BB6" s="218"/>
      <c r="BC6" s="218"/>
      <c r="BD6" s="218"/>
      <c r="BE6" s="218"/>
      <c r="BF6" s="218" t="s">
        <v>1051</v>
      </c>
      <c r="BG6" s="218"/>
      <c r="BH6" s="218"/>
      <c r="BI6" s="218"/>
      <c r="BJ6" s="218"/>
      <c r="BK6" s="218"/>
      <c r="BL6" s="218" t="s">
        <v>1076</v>
      </c>
      <c r="BM6" s="218"/>
      <c r="BN6" s="218"/>
      <c r="BO6" s="218"/>
      <c r="BP6" s="218"/>
      <c r="BQ6" s="218"/>
      <c r="BR6" s="218"/>
      <c r="BS6" s="218" t="s">
        <v>1062</v>
      </c>
      <c r="BT6" s="218"/>
      <c r="BU6" s="218"/>
      <c r="BV6" s="218"/>
      <c r="BW6" s="218"/>
      <c r="BX6" s="218"/>
      <c r="BY6" s="218" t="s">
        <v>1079</v>
      </c>
      <c r="BZ6" s="218"/>
      <c r="CA6" s="218"/>
      <c r="CB6" s="218"/>
      <c r="CC6" s="218"/>
      <c r="CD6" s="218"/>
      <c r="CE6" s="218"/>
      <c r="CF6" s="218" t="s">
        <v>1062</v>
      </c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 t="s">
        <v>1051</v>
      </c>
      <c r="CT6" s="218"/>
      <c r="CU6" s="218"/>
      <c r="CV6" s="218"/>
      <c r="CW6" s="218"/>
      <c r="CX6" s="218"/>
      <c r="CY6" s="218" t="s">
        <v>1086</v>
      </c>
      <c r="CZ6" s="218"/>
      <c r="DA6" s="218"/>
      <c r="DB6" s="218"/>
      <c r="DC6" s="218"/>
      <c r="DD6" s="218"/>
      <c r="DE6" s="218"/>
      <c r="DF6" s="218" t="s">
        <v>1051</v>
      </c>
      <c r="DG6" s="218"/>
      <c r="DH6" s="218"/>
      <c r="DI6" s="218"/>
      <c r="DJ6" s="218"/>
      <c r="DK6" s="218"/>
      <c r="DL6" s="218" t="s">
        <v>1055</v>
      </c>
      <c r="DM6" s="218"/>
      <c r="DN6" s="218"/>
      <c r="DO6" s="218"/>
      <c r="DP6" s="218"/>
      <c r="DQ6" s="218"/>
      <c r="DR6" s="218"/>
      <c r="DS6" s="218" t="s">
        <v>1050</v>
      </c>
      <c r="DT6" s="218"/>
      <c r="DU6" s="218"/>
      <c r="DV6" s="218"/>
      <c r="DW6" s="218"/>
      <c r="DX6" s="218"/>
      <c r="DY6" s="218" t="s">
        <v>1064</v>
      </c>
      <c r="DZ6" s="218"/>
      <c r="EA6" s="218"/>
      <c r="EB6" s="218"/>
      <c r="EC6" s="218"/>
      <c r="ED6" s="218"/>
      <c r="EE6" s="218"/>
      <c r="EF6" s="218" t="s">
        <v>1050</v>
      </c>
      <c r="EG6" s="218"/>
      <c r="EH6" s="218"/>
      <c r="EI6" s="218"/>
      <c r="EJ6" s="218"/>
      <c r="EK6" s="230"/>
    </row>
    <row r="7" spans="1:141" s="55" customFormat="1" ht="12.75" x14ac:dyDescent="0.2">
      <c r="A7" s="235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 t="s">
        <v>1049</v>
      </c>
      <c r="Z7" s="218"/>
      <c r="AA7" s="218"/>
      <c r="AB7" s="218"/>
      <c r="AC7" s="218"/>
      <c r="AD7" s="218"/>
      <c r="AE7" s="218"/>
      <c r="AF7" s="218" t="s">
        <v>1053</v>
      </c>
      <c r="AG7" s="218"/>
      <c r="AH7" s="218"/>
      <c r="AI7" s="218"/>
      <c r="AJ7" s="218"/>
      <c r="AK7" s="218"/>
      <c r="AL7" s="218" t="s">
        <v>1068</v>
      </c>
      <c r="AM7" s="218"/>
      <c r="AN7" s="218"/>
      <c r="AO7" s="218"/>
      <c r="AP7" s="218"/>
      <c r="AQ7" s="218"/>
      <c r="AR7" s="218"/>
      <c r="AS7" s="218" t="s">
        <v>1052</v>
      </c>
      <c r="AT7" s="218"/>
      <c r="AU7" s="218"/>
      <c r="AV7" s="218"/>
      <c r="AW7" s="218"/>
      <c r="AX7" s="218"/>
      <c r="AY7" s="218" t="s">
        <v>1073</v>
      </c>
      <c r="AZ7" s="218"/>
      <c r="BA7" s="218"/>
      <c r="BB7" s="218"/>
      <c r="BC7" s="218"/>
      <c r="BD7" s="218"/>
      <c r="BE7" s="218"/>
      <c r="BF7" s="218" t="s">
        <v>1052</v>
      </c>
      <c r="BG7" s="218"/>
      <c r="BH7" s="218"/>
      <c r="BI7" s="218"/>
      <c r="BJ7" s="218"/>
      <c r="BK7" s="218"/>
      <c r="BL7" s="218" t="s">
        <v>1077</v>
      </c>
      <c r="BM7" s="218"/>
      <c r="BN7" s="218"/>
      <c r="BO7" s="218"/>
      <c r="BP7" s="218"/>
      <c r="BQ7" s="218"/>
      <c r="BR7" s="218"/>
      <c r="BS7" s="218" t="s">
        <v>1050</v>
      </c>
      <c r="BT7" s="218"/>
      <c r="BU7" s="218"/>
      <c r="BV7" s="218"/>
      <c r="BW7" s="218"/>
      <c r="BX7" s="218"/>
      <c r="BY7" s="218" t="s">
        <v>1080</v>
      </c>
      <c r="BZ7" s="218"/>
      <c r="CA7" s="218"/>
      <c r="CB7" s="218"/>
      <c r="CC7" s="218"/>
      <c r="CD7" s="218"/>
      <c r="CE7" s="218"/>
      <c r="CF7" s="218" t="s">
        <v>1050</v>
      </c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 t="s">
        <v>1052</v>
      </c>
      <c r="CT7" s="218"/>
      <c r="CU7" s="218"/>
      <c r="CV7" s="218"/>
      <c r="CW7" s="218"/>
      <c r="CX7" s="218"/>
      <c r="CY7" s="218" t="s">
        <v>1087</v>
      </c>
      <c r="CZ7" s="218"/>
      <c r="DA7" s="218"/>
      <c r="DB7" s="218"/>
      <c r="DC7" s="218"/>
      <c r="DD7" s="218"/>
      <c r="DE7" s="218"/>
      <c r="DF7" s="218" t="s">
        <v>1052</v>
      </c>
      <c r="DG7" s="218"/>
      <c r="DH7" s="218"/>
      <c r="DI7" s="218"/>
      <c r="DJ7" s="218"/>
      <c r="DK7" s="218"/>
      <c r="DL7" s="218" t="s">
        <v>1056</v>
      </c>
      <c r="DM7" s="218"/>
      <c r="DN7" s="218"/>
      <c r="DO7" s="218"/>
      <c r="DP7" s="218"/>
      <c r="DQ7" s="218"/>
      <c r="DR7" s="218"/>
      <c r="DS7" s="218" t="s">
        <v>1051</v>
      </c>
      <c r="DT7" s="218"/>
      <c r="DU7" s="218"/>
      <c r="DV7" s="218"/>
      <c r="DW7" s="218"/>
      <c r="DX7" s="218"/>
      <c r="DY7" s="218" t="s">
        <v>1065</v>
      </c>
      <c r="DZ7" s="218"/>
      <c r="EA7" s="218"/>
      <c r="EB7" s="218"/>
      <c r="EC7" s="218"/>
      <c r="ED7" s="218"/>
      <c r="EE7" s="218"/>
      <c r="EF7" s="218" t="s">
        <v>1051</v>
      </c>
      <c r="EG7" s="218"/>
      <c r="EH7" s="218"/>
      <c r="EI7" s="218"/>
      <c r="EJ7" s="218"/>
      <c r="EK7" s="230"/>
    </row>
    <row r="8" spans="1:141" s="55" customFormat="1" ht="12.75" x14ac:dyDescent="0.2">
      <c r="A8" s="235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 t="s">
        <v>32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 t="s">
        <v>1069</v>
      </c>
      <c r="AM8" s="218"/>
      <c r="AN8" s="218"/>
      <c r="AO8" s="218"/>
      <c r="AP8" s="218"/>
      <c r="AQ8" s="218"/>
      <c r="AR8" s="218"/>
      <c r="AS8" s="218" t="s">
        <v>1063</v>
      </c>
      <c r="AT8" s="218"/>
      <c r="AU8" s="218"/>
      <c r="AV8" s="218"/>
      <c r="AW8" s="218"/>
      <c r="AX8" s="218"/>
      <c r="AY8" s="218" t="s">
        <v>1074</v>
      </c>
      <c r="AZ8" s="218"/>
      <c r="BA8" s="218"/>
      <c r="BB8" s="218"/>
      <c r="BC8" s="218"/>
      <c r="BD8" s="218"/>
      <c r="BE8" s="218"/>
      <c r="BF8" s="218" t="s">
        <v>1063</v>
      </c>
      <c r="BG8" s="218"/>
      <c r="BH8" s="218"/>
      <c r="BI8" s="218"/>
      <c r="BJ8" s="218"/>
      <c r="BK8" s="218"/>
      <c r="BL8" s="218" t="s">
        <v>1078</v>
      </c>
      <c r="BM8" s="218"/>
      <c r="BN8" s="218"/>
      <c r="BO8" s="218"/>
      <c r="BP8" s="218"/>
      <c r="BQ8" s="218"/>
      <c r="BR8" s="218"/>
      <c r="BS8" s="218" t="s">
        <v>1051</v>
      </c>
      <c r="BT8" s="218"/>
      <c r="BU8" s="218"/>
      <c r="BV8" s="218"/>
      <c r="BW8" s="218"/>
      <c r="BX8" s="218"/>
      <c r="BY8" s="218" t="s">
        <v>1081</v>
      </c>
      <c r="BZ8" s="218"/>
      <c r="CA8" s="218"/>
      <c r="CB8" s="218"/>
      <c r="CC8" s="218"/>
      <c r="CD8" s="218"/>
      <c r="CE8" s="218"/>
      <c r="CF8" s="218" t="s">
        <v>1051</v>
      </c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 t="s">
        <v>1063</v>
      </c>
      <c r="CT8" s="218"/>
      <c r="CU8" s="218"/>
      <c r="CV8" s="218"/>
      <c r="CW8" s="218"/>
      <c r="CX8" s="218"/>
      <c r="CY8" s="218" t="s">
        <v>362</v>
      </c>
      <c r="CZ8" s="218"/>
      <c r="DA8" s="218"/>
      <c r="DB8" s="218"/>
      <c r="DC8" s="218"/>
      <c r="DD8" s="218"/>
      <c r="DE8" s="218"/>
      <c r="DF8" s="218" t="s">
        <v>1063</v>
      </c>
      <c r="DG8" s="218"/>
      <c r="DH8" s="218"/>
      <c r="DI8" s="218"/>
      <c r="DJ8" s="218"/>
      <c r="DK8" s="218"/>
      <c r="DL8" s="218" t="s">
        <v>34</v>
      </c>
      <c r="DM8" s="218"/>
      <c r="DN8" s="218"/>
      <c r="DO8" s="218"/>
      <c r="DP8" s="218"/>
      <c r="DQ8" s="218"/>
      <c r="DR8" s="218"/>
      <c r="DS8" s="218" t="s">
        <v>1052</v>
      </c>
      <c r="DT8" s="218"/>
      <c r="DU8" s="218"/>
      <c r="DV8" s="218"/>
      <c r="DW8" s="218"/>
      <c r="DX8" s="218"/>
      <c r="DY8" s="218" t="s">
        <v>1066</v>
      </c>
      <c r="DZ8" s="218"/>
      <c r="EA8" s="218"/>
      <c r="EB8" s="218"/>
      <c r="EC8" s="218"/>
      <c r="ED8" s="218"/>
      <c r="EE8" s="218"/>
      <c r="EF8" s="218" t="s">
        <v>1052</v>
      </c>
      <c r="EG8" s="218"/>
      <c r="EH8" s="218"/>
      <c r="EI8" s="218"/>
      <c r="EJ8" s="218"/>
      <c r="EK8" s="230"/>
    </row>
    <row r="9" spans="1:141" s="55" customFormat="1" ht="12.75" x14ac:dyDescent="0.2">
      <c r="A9" s="235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 t="s">
        <v>1070</v>
      </c>
      <c r="AM9" s="218"/>
      <c r="AN9" s="218"/>
      <c r="AO9" s="218"/>
      <c r="AP9" s="218"/>
      <c r="AQ9" s="218"/>
      <c r="AR9" s="218"/>
      <c r="AS9" s="218" t="s">
        <v>1071</v>
      </c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 t="s">
        <v>1071</v>
      </c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 t="s">
        <v>1052</v>
      </c>
      <c r="BT9" s="218"/>
      <c r="BU9" s="218"/>
      <c r="BV9" s="218"/>
      <c r="BW9" s="218"/>
      <c r="BX9" s="218"/>
      <c r="BY9" s="218" t="s">
        <v>1082</v>
      </c>
      <c r="BZ9" s="218"/>
      <c r="CA9" s="218"/>
      <c r="CB9" s="218"/>
      <c r="CC9" s="218"/>
      <c r="CD9" s="218"/>
      <c r="CE9" s="218"/>
      <c r="CF9" s="218" t="s">
        <v>1052</v>
      </c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 t="s">
        <v>1071</v>
      </c>
      <c r="CT9" s="218"/>
      <c r="CU9" s="218"/>
      <c r="CV9" s="218"/>
      <c r="CW9" s="218"/>
      <c r="CX9" s="218"/>
      <c r="CY9" s="218" t="s">
        <v>313</v>
      </c>
      <c r="CZ9" s="218"/>
      <c r="DA9" s="218"/>
      <c r="DB9" s="218"/>
      <c r="DC9" s="218"/>
      <c r="DD9" s="218"/>
      <c r="DE9" s="218"/>
      <c r="DF9" s="218" t="s">
        <v>1071</v>
      </c>
      <c r="DG9" s="218"/>
      <c r="DH9" s="218"/>
      <c r="DI9" s="218"/>
      <c r="DJ9" s="218"/>
      <c r="DK9" s="218"/>
      <c r="DL9" s="218" t="s">
        <v>1057</v>
      </c>
      <c r="DM9" s="218"/>
      <c r="DN9" s="218"/>
      <c r="DO9" s="218"/>
      <c r="DP9" s="218"/>
      <c r="DQ9" s="218"/>
      <c r="DR9" s="218"/>
      <c r="DS9" s="218" t="s">
        <v>1063</v>
      </c>
      <c r="DT9" s="218"/>
      <c r="DU9" s="218"/>
      <c r="DV9" s="218"/>
      <c r="DW9" s="218"/>
      <c r="DX9" s="218"/>
      <c r="DY9" s="218" t="s">
        <v>1067</v>
      </c>
      <c r="DZ9" s="218"/>
      <c r="EA9" s="218"/>
      <c r="EB9" s="218"/>
      <c r="EC9" s="218"/>
      <c r="ED9" s="218"/>
      <c r="EE9" s="218"/>
      <c r="EF9" s="218" t="s">
        <v>1063</v>
      </c>
      <c r="EG9" s="218"/>
      <c r="EH9" s="218"/>
      <c r="EI9" s="218"/>
      <c r="EJ9" s="218"/>
      <c r="EK9" s="230"/>
    </row>
    <row r="10" spans="1:141" s="55" customFormat="1" ht="12.75" x14ac:dyDescent="0.2">
      <c r="A10" s="235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 t="s">
        <v>495</v>
      </c>
      <c r="AM10" s="218"/>
      <c r="AN10" s="218"/>
      <c r="AO10" s="218"/>
      <c r="AP10" s="218"/>
      <c r="AQ10" s="218"/>
      <c r="AR10" s="218"/>
      <c r="AS10" s="218" t="s">
        <v>1072</v>
      </c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 t="s">
        <v>1072</v>
      </c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 t="s">
        <v>1063</v>
      </c>
      <c r="BT10" s="218"/>
      <c r="BU10" s="218"/>
      <c r="BV10" s="218"/>
      <c r="BW10" s="218"/>
      <c r="BX10" s="218"/>
      <c r="BY10" s="218" t="s">
        <v>1083</v>
      </c>
      <c r="BZ10" s="218"/>
      <c r="CA10" s="218"/>
      <c r="CB10" s="218"/>
      <c r="CC10" s="218"/>
      <c r="CD10" s="218"/>
      <c r="CE10" s="218"/>
      <c r="CF10" s="218" t="s">
        <v>1063</v>
      </c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 t="s">
        <v>1072</v>
      </c>
      <c r="CT10" s="218"/>
      <c r="CU10" s="218"/>
      <c r="CV10" s="218"/>
      <c r="CW10" s="218"/>
      <c r="CX10" s="218"/>
      <c r="CY10" s="218" t="s">
        <v>1088</v>
      </c>
      <c r="CZ10" s="218"/>
      <c r="DA10" s="218"/>
      <c r="DB10" s="218"/>
      <c r="DC10" s="218"/>
      <c r="DD10" s="218"/>
      <c r="DE10" s="218"/>
      <c r="DF10" s="218" t="s">
        <v>1072</v>
      </c>
      <c r="DG10" s="218"/>
      <c r="DH10" s="218"/>
      <c r="DI10" s="218"/>
      <c r="DJ10" s="218"/>
      <c r="DK10" s="218"/>
      <c r="DL10" s="218" t="s">
        <v>1058</v>
      </c>
      <c r="DM10" s="218"/>
      <c r="DN10" s="218"/>
      <c r="DO10" s="218"/>
      <c r="DP10" s="218"/>
      <c r="DQ10" s="218"/>
      <c r="DR10" s="218"/>
      <c r="DS10" s="218" t="s">
        <v>1071</v>
      </c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 t="s">
        <v>1071</v>
      </c>
      <c r="EG10" s="218"/>
      <c r="EH10" s="218"/>
      <c r="EI10" s="218"/>
      <c r="EJ10" s="218"/>
      <c r="EK10" s="230"/>
    </row>
    <row r="11" spans="1:141" s="55" customFormat="1" ht="12.75" x14ac:dyDescent="0.2">
      <c r="A11" s="23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 t="s">
        <v>359</v>
      </c>
      <c r="AM11" s="218"/>
      <c r="AN11" s="218"/>
      <c r="AO11" s="218"/>
      <c r="AP11" s="218"/>
      <c r="AQ11" s="218"/>
      <c r="AR11" s="218"/>
      <c r="AS11" s="218" t="s">
        <v>1053</v>
      </c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 t="s">
        <v>1053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 t="s">
        <v>1071</v>
      </c>
      <c r="BT11" s="218"/>
      <c r="BU11" s="218"/>
      <c r="BV11" s="218"/>
      <c r="BW11" s="218"/>
      <c r="BX11" s="218"/>
      <c r="BY11" s="218" t="s">
        <v>1084</v>
      </c>
      <c r="BZ11" s="218"/>
      <c r="CA11" s="218"/>
      <c r="CB11" s="218"/>
      <c r="CC11" s="218"/>
      <c r="CD11" s="218"/>
      <c r="CE11" s="218"/>
      <c r="CF11" s="218" t="s">
        <v>1071</v>
      </c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 t="s">
        <v>1053</v>
      </c>
      <c r="CT11" s="218"/>
      <c r="CU11" s="218"/>
      <c r="CV11" s="218"/>
      <c r="CW11" s="218"/>
      <c r="CX11" s="218"/>
      <c r="CY11" s="218" t="s">
        <v>32</v>
      </c>
      <c r="CZ11" s="218"/>
      <c r="DA11" s="218"/>
      <c r="DB11" s="218"/>
      <c r="DC11" s="218"/>
      <c r="DD11" s="218"/>
      <c r="DE11" s="218"/>
      <c r="DF11" s="218" t="s">
        <v>1053</v>
      </c>
      <c r="DG11" s="218"/>
      <c r="DH11" s="218"/>
      <c r="DI11" s="218"/>
      <c r="DJ11" s="218"/>
      <c r="DK11" s="218"/>
      <c r="DL11" s="218" t="s">
        <v>1059</v>
      </c>
      <c r="DM11" s="218"/>
      <c r="DN11" s="218"/>
      <c r="DO11" s="218"/>
      <c r="DP11" s="218"/>
      <c r="DQ11" s="218"/>
      <c r="DR11" s="218"/>
      <c r="DS11" s="218" t="s">
        <v>1072</v>
      </c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 t="s">
        <v>1072</v>
      </c>
      <c r="EG11" s="218"/>
      <c r="EH11" s="218"/>
      <c r="EI11" s="218"/>
      <c r="EJ11" s="218"/>
      <c r="EK11" s="230"/>
    </row>
    <row r="12" spans="1:141" s="55" customFormat="1" ht="12.75" x14ac:dyDescent="0.2">
      <c r="A12" s="235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 t="s">
        <v>1072</v>
      </c>
      <c r="BT12" s="218"/>
      <c r="BU12" s="218"/>
      <c r="BV12" s="218"/>
      <c r="BW12" s="218"/>
      <c r="BX12" s="218"/>
      <c r="BY12" s="218" t="s">
        <v>1085</v>
      </c>
      <c r="BZ12" s="218"/>
      <c r="CA12" s="218"/>
      <c r="CB12" s="218"/>
      <c r="CC12" s="218"/>
      <c r="CD12" s="218"/>
      <c r="CE12" s="218"/>
      <c r="CF12" s="218" t="s">
        <v>1072</v>
      </c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 t="s">
        <v>1060</v>
      </c>
      <c r="DM12" s="218"/>
      <c r="DN12" s="218"/>
      <c r="DO12" s="218"/>
      <c r="DP12" s="218"/>
      <c r="DQ12" s="218"/>
      <c r="DR12" s="218"/>
      <c r="DS12" s="218" t="s">
        <v>1053</v>
      </c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 t="s">
        <v>1053</v>
      </c>
      <c r="EG12" s="218"/>
      <c r="EH12" s="218"/>
      <c r="EI12" s="218"/>
      <c r="EJ12" s="218"/>
      <c r="EK12" s="230"/>
    </row>
    <row r="13" spans="1:141" s="55" customFormat="1" ht="12.75" x14ac:dyDescent="0.2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 t="s">
        <v>1053</v>
      </c>
      <c r="BT13" s="232"/>
      <c r="BU13" s="232"/>
      <c r="BV13" s="232"/>
      <c r="BW13" s="232"/>
      <c r="BX13" s="232"/>
      <c r="BY13" s="232" t="s">
        <v>320</v>
      </c>
      <c r="BZ13" s="232"/>
      <c r="CA13" s="232"/>
      <c r="CB13" s="232"/>
      <c r="CC13" s="232"/>
      <c r="CD13" s="232"/>
      <c r="CE13" s="232"/>
      <c r="CF13" s="232" t="s">
        <v>1053</v>
      </c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 t="s">
        <v>1061</v>
      </c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4"/>
    </row>
    <row r="14" spans="1:141" s="55" customFormat="1" ht="13.5" thickBot="1" x14ac:dyDescent="0.25">
      <c r="A14" s="243">
        <v>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14">
        <v>2</v>
      </c>
      <c r="U14" s="214"/>
      <c r="V14" s="214"/>
      <c r="W14" s="214"/>
      <c r="X14" s="214"/>
      <c r="Y14" s="214">
        <v>3</v>
      </c>
      <c r="Z14" s="214"/>
      <c r="AA14" s="214"/>
      <c r="AB14" s="214"/>
      <c r="AC14" s="214"/>
      <c r="AD14" s="214"/>
      <c r="AE14" s="214"/>
      <c r="AF14" s="214">
        <v>4</v>
      </c>
      <c r="AG14" s="214"/>
      <c r="AH14" s="214"/>
      <c r="AI14" s="214"/>
      <c r="AJ14" s="214"/>
      <c r="AK14" s="214"/>
      <c r="AL14" s="214">
        <v>5</v>
      </c>
      <c r="AM14" s="214"/>
      <c r="AN14" s="214"/>
      <c r="AO14" s="214"/>
      <c r="AP14" s="214"/>
      <c r="AQ14" s="214"/>
      <c r="AR14" s="214"/>
      <c r="AS14" s="214">
        <v>6</v>
      </c>
      <c r="AT14" s="214"/>
      <c r="AU14" s="214"/>
      <c r="AV14" s="214"/>
      <c r="AW14" s="214"/>
      <c r="AX14" s="214"/>
      <c r="AY14" s="214">
        <v>7</v>
      </c>
      <c r="AZ14" s="214"/>
      <c r="BA14" s="214"/>
      <c r="BB14" s="214"/>
      <c r="BC14" s="214"/>
      <c r="BD14" s="214"/>
      <c r="BE14" s="214"/>
      <c r="BF14" s="214">
        <v>8</v>
      </c>
      <c r="BG14" s="214"/>
      <c r="BH14" s="214"/>
      <c r="BI14" s="214"/>
      <c r="BJ14" s="214"/>
      <c r="BK14" s="214"/>
      <c r="BL14" s="214">
        <v>9</v>
      </c>
      <c r="BM14" s="214"/>
      <c r="BN14" s="214"/>
      <c r="BO14" s="214"/>
      <c r="BP14" s="214"/>
      <c r="BQ14" s="214"/>
      <c r="BR14" s="214"/>
      <c r="BS14" s="214">
        <v>10</v>
      </c>
      <c r="BT14" s="214"/>
      <c r="BU14" s="214"/>
      <c r="BV14" s="214"/>
      <c r="BW14" s="214"/>
      <c r="BX14" s="214"/>
      <c r="BY14" s="214">
        <v>11</v>
      </c>
      <c r="BZ14" s="214"/>
      <c r="CA14" s="214"/>
      <c r="CB14" s="214"/>
      <c r="CC14" s="214"/>
      <c r="CD14" s="214"/>
      <c r="CE14" s="214"/>
      <c r="CF14" s="214">
        <v>12</v>
      </c>
      <c r="CG14" s="214"/>
      <c r="CH14" s="214"/>
      <c r="CI14" s="214"/>
      <c r="CJ14" s="214"/>
      <c r="CK14" s="214"/>
      <c r="CL14" s="214">
        <v>13</v>
      </c>
      <c r="CM14" s="214"/>
      <c r="CN14" s="214"/>
      <c r="CO14" s="214"/>
      <c r="CP14" s="214"/>
      <c r="CQ14" s="214"/>
      <c r="CR14" s="214"/>
      <c r="CS14" s="214">
        <v>14</v>
      </c>
      <c r="CT14" s="214"/>
      <c r="CU14" s="214"/>
      <c r="CV14" s="214"/>
      <c r="CW14" s="214"/>
      <c r="CX14" s="214"/>
      <c r="CY14" s="214">
        <v>15</v>
      </c>
      <c r="CZ14" s="214"/>
      <c r="DA14" s="214"/>
      <c r="DB14" s="214"/>
      <c r="DC14" s="214"/>
      <c r="DD14" s="214"/>
      <c r="DE14" s="214"/>
      <c r="DF14" s="214">
        <v>16</v>
      </c>
      <c r="DG14" s="214"/>
      <c r="DH14" s="214"/>
      <c r="DI14" s="214"/>
      <c r="DJ14" s="214"/>
      <c r="DK14" s="214"/>
      <c r="DL14" s="214">
        <v>17</v>
      </c>
      <c r="DM14" s="214"/>
      <c r="DN14" s="214"/>
      <c r="DO14" s="214"/>
      <c r="DP14" s="214"/>
      <c r="DQ14" s="214"/>
      <c r="DR14" s="214"/>
      <c r="DS14" s="214">
        <v>18</v>
      </c>
      <c r="DT14" s="214"/>
      <c r="DU14" s="214"/>
      <c r="DV14" s="214"/>
      <c r="DW14" s="214"/>
      <c r="DX14" s="214"/>
      <c r="DY14" s="214">
        <v>19</v>
      </c>
      <c r="DZ14" s="214"/>
      <c r="EA14" s="214"/>
      <c r="EB14" s="214"/>
      <c r="EC14" s="214"/>
      <c r="ED14" s="214"/>
      <c r="EE14" s="214"/>
      <c r="EF14" s="214">
        <v>20</v>
      </c>
      <c r="EG14" s="214"/>
      <c r="EH14" s="214"/>
      <c r="EI14" s="214"/>
      <c r="EJ14" s="214"/>
      <c r="EK14" s="216"/>
    </row>
    <row r="15" spans="1:141" s="55" customFormat="1" ht="12.75" x14ac:dyDescent="0.2">
      <c r="A15" s="266" t="s">
        <v>1089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06" t="s">
        <v>202</v>
      </c>
      <c r="U15" s="207"/>
      <c r="V15" s="207"/>
      <c r="W15" s="207"/>
      <c r="X15" s="207"/>
      <c r="Y15" s="311">
        <v>916923737.69000006</v>
      </c>
      <c r="Z15" s="312"/>
      <c r="AA15" s="312"/>
      <c r="AB15" s="312"/>
      <c r="AC15" s="312"/>
      <c r="AD15" s="312"/>
      <c r="AE15" s="313"/>
      <c r="AF15" s="311">
        <f>Y15/Y68*100</f>
        <v>47.145479913424857</v>
      </c>
      <c r="AG15" s="312"/>
      <c r="AH15" s="312"/>
      <c r="AI15" s="312"/>
      <c r="AJ15" s="312"/>
      <c r="AK15" s="313"/>
      <c r="AL15" s="311">
        <v>62315475.030000001</v>
      </c>
      <c r="AM15" s="312"/>
      <c r="AN15" s="312"/>
      <c r="AO15" s="312"/>
      <c r="AP15" s="312"/>
      <c r="AQ15" s="312"/>
      <c r="AR15" s="313"/>
      <c r="AS15" s="311">
        <v>3.2040756014494813</v>
      </c>
      <c r="AT15" s="312"/>
      <c r="AU15" s="312"/>
      <c r="AV15" s="312"/>
      <c r="AW15" s="312"/>
      <c r="AX15" s="313"/>
      <c r="AY15" s="311">
        <v>76762810.730000004</v>
      </c>
      <c r="AZ15" s="312"/>
      <c r="BA15" s="312"/>
      <c r="BB15" s="312"/>
      <c r="BC15" s="312"/>
      <c r="BD15" s="312"/>
      <c r="BE15" s="313"/>
      <c r="BF15" s="311">
        <v>3.946914451671435</v>
      </c>
      <c r="BG15" s="312"/>
      <c r="BH15" s="312"/>
      <c r="BI15" s="312"/>
      <c r="BJ15" s="312"/>
      <c r="BK15" s="313"/>
      <c r="BL15" s="311"/>
      <c r="BM15" s="312"/>
      <c r="BN15" s="312"/>
      <c r="BO15" s="312"/>
      <c r="BP15" s="312"/>
      <c r="BQ15" s="312"/>
      <c r="BR15" s="313"/>
      <c r="BS15" s="311"/>
      <c r="BT15" s="312"/>
      <c r="BU15" s="312"/>
      <c r="BV15" s="312"/>
      <c r="BW15" s="312"/>
      <c r="BX15" s="313"/>
      <c r="BY15" s="311">
        <v>76762810.730000004</v>
      </c>
      <c r="BZ15" s="312"/>
      <c r="CA15" s="312"/>
      <c r="CB15" s="312"/>
      <c r="CC15" s="312"/>
      <c r="CD15" s="312"/>
      <c r="CE15" s="313"/>
      <c r="CF15" s="311">
        <v>3.946914451671435</v>
      </c>
      <c r="CG15" s="312"/>
      <c r="CH15" s="312"/>
      <c r="CI15" s="312"/>
      <c r="CJ15" s="312"/>
      <c r="CK15" s="313"/>
      <c r="CL15" s="311">
        <v>765389726.46000004</v>
      </c>
      <c r="CM15" s="312"/>
      <c r="CN15" s="312"/>
      <c r="CO15" s="312"/>
      <c r="CP15" s="312"/>
      <c r="CQ15" s="312"/>
      <c r="CR15" s="313"/>
      <c r="CS15" s="311">
        <v>39.354053659543744</v>
      </c>
      <c r="CT15" s="312"/>
      <c r="CU15" s="312"/>
      <c r="CV15" s="312"/>
      <c r="CW15" s="312"/>
      <c r="CX15" s="313"/>
      <c r="CY15" s="311">
        <v>12455725.470000001</v>
      </c>
      <c r="CZ15" s="312"/>
      <c r="DA15" s="312"/>
      <c r="DB15" s="312"/>
      <c r="DC15" s="312"/>
      <c r="DD15" s="312"/>
      <c r="DE15" s="313"/>
      <c r="DF15" s="311">
        <v>0.64043620076019292</v>
      </c>
      <c r="DG15" s="312"/>
      <c r="DH15" s="312"/>
      <c r="DI15" s="312"/>
      <c r="DJ15" s="312"/>
      <c r="DK15" s="313"/>
      <c r="DL15" s="311">
        <v>12455725.470000001</v>
      </c>
      <c r="DM15" s="312"/>
      <c r="DN15" s="312"/>
      <c r="DO15" s="312"/>
      <c r="DP15" s="312"/>
      <c r="DQ15" s="312"/>
      <c r="DR15" s="313"/>
      <c r="DS15" s="311">
        <v>0.64043620076019292</v>
      </c>
      <c r="DT15" s="312"/>
      <c r="DU15" s="312"/>
      <c r="DV15" s="312"/>
      <c r="DW15" s="312"/>
      <c r="DX15" s="313"/>
      <c r="DY15" s="311"/>
      <c r="DZ15" s="312"/>
      <c r="EA15" s="312"/>
      <c r="EB15" s="312"/>
      <c r="EC15" s="312"/>
      <c r="ED15" s="312"/>
      <c r="EE15" s="313"/>
      <c r="EF15" s="311"/>
      <c r="EG15" s="312"/>
      <c r="EH15" s="312"/>
      <c r="EI15" s="312"/>
      <c r="EJ15" s="312"/>
      <c r="EK15" s="319"/>
    </row>
    <row r="16" spans="1:141" s="55" customFormat="1" ht="12.75" x14ac:dyDescent="0.2">
      <c r="A16" s="222" t="s">
        <v>1090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182"/>
      <c r="U16" s="183"/>
      <c r="V16" s="183"/>
      <c r="W16" s="183"/>
      <c r="X16" s="183"/>
      <c r="Y16" s="226"/>
      <c r="Z16" s="227"/>
      <c r="AA16" s="227"/>
      <c r="AB16" s="227"/>
      <c r="AC16" s="227"/>
      <c r="AD16" s="227"/>
      <c r="AE16" s="228"/>
      <c r="AF16" s="226"/>
      <c r="AG16" s="227"/>
      <c r="AH16" s="227"/>
      <c r="AI16" s="227"/>
      <c r="AJ16" s="227"/>
      <c r="AK16" s="228"/>
      <c r="AL16" s="226"/>
      <c r="AM16" s="227"/>
      <c r="AN16" s="227"/>
      <c r="AO16" s="227"/>
      <c r="AP16" s="227"/>
      <c r="AQ16" s="227"/>
      <c r="AR16" s="228"/>
      <c r="AS16" s="226"/>
      <c r="AT16" s="227"/>
      <c r="AU16" s="227"/>
      <c r="AV16" s="227"/>
      <c r="AW16" s="227"/>
      <c r="AX16" s="228"/>
      <c r="AY16" s="226"/>
      <c r="AZ16" s="227"/>
      <c r="BA16" s="227"/>
      <c r="BB16" s="227"/>
      <c r="BC16" s="227"/>
      <c r="BD16" s="227"/>
      <c r="BE16" s="228"/>
      <c r="BF16" s="226"/>
      <c r="BG16" s="227"/>
      <c r="BH16" s="227"/>
      <c r="BI16" s="227"/>
      <c r="BJ16" s="227"/>
      <c r="BK16" s="228"/>
      <c r="BL16" s="226"/>
      <c r="BM16" s="227"/>
      <c r="BN16" s="227"/>
      <c r="BO16" s="227"/>
      <c r="BP16" s="227"/>
      <c r="BQ16" s="227"/>
      <c r="BR16" s="228"/>
      <c r="BS16" s="226"/>
      <c r="BT16" s="227"/>
      <c r="BU16" s="227"/>
      <c r="BV16" s="227"/>
      <c r="BW16" s="227"/>
      <c r="BX16" s="228"/>
      <c r="BY16" s="226"/>
      <c r="BZ16" s="227"/>
      <c r="CA16" s="227"/>
      <c r="CB16" s="227"/>
      <c r="CC16" s="227"/>
      <c r="CD16" s="227"/>
      <c r="CE16" s="228"/>
      <c r="CF16" s="226"/>
      <c r="CG16" s="227"/>
      <c r="CH16" s="227"/>
      <c r="CI16" s="227"/>
      <c r="CJ16" s="227"/>
      <c r="CK16" s="228"/>
      <c r="CL16" s="226"/>
      <c r="CM16" s="227"/>
      <c r="CN16" s="227"/>
      <c r="CO16" s="227"/>
      <c r="CP16" s="227"/>
      <c r="CQ16" s="227"/>
      <c r="CR16" s="228"/>
      <c r="CS16" s="226"/>
      <c r="CT16" s="227"/>
      <c r="CU16" s="227"/>
      <c r="CV16" s="227"/>
      <c r="CW16" s="227"/>
      <c r="CX16" s="228"/>
      <c r="CY16" s="226"/>
      <c r="CZ16" s="227"/>
      <c r="DA16" s="227"/>
      <c r="DB16" s="227"/>
      <c r="DC16" s="227"/>
      <c r="DD16" s="227"/>
      <c r="DE16" s="228"/>
      <c r="DF16" s="226"/>
      <c r="DG16" s="227"/>
      <c r="DH16" s="227"/>
      <c r="DI16" s="227"/>
      <c r="DJ16" s="227"/>
      <c r="DK16" s="228"/>
      <c r="DL16" s="226"/>
      <c r="DM16" s="227"/>
      <c r="DN16" s="227"/>
      <c r="DO16" s="227"/>
      <c r="DP16" s="227"/>
      <c r="DQ16" s="227"/>
      <c r="DR16" s="228"/>
      <c r="DS16" s="226"/>
      <c r="DT16" s="227"/>
      <c r="DU16" s="227"/>
      <c r="DV16" s="227"/>
      <c r="DW16" s="227"/>
      <c r="DX16" s="228"/>
      <c r="DY16" s="226"/>
      <c r="DZ16" s="227"/>
      <c r="EA16" s="227"/>
      <c r="EB16" s="227"/>
      <c r="EC16" s="227"/>
      <c r="ED16" s="227"/>
      <c r="EE16" s="228"/>
      <c r="EF16" s="226"/>
      <c r="EG16" s="227"/>
      <c r="EH16" s="227"/>
      <c r="EI16" s="227"/>
      <c r="EJ16" s="227"/>
      <c r="EK16" s="317"/>
    </row>
    <row r="17" spans="1:141" s="55" customFormat="1" ht="12.75" x14ac:dyDescent="0.2">
      <c r="A17" s="266" t="s">
        <v>1091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182" t="s">
        <v>207</v>
      </c>
      <c r="U17" s="183"/>
      <c r="V17" s="183"/>
      <c r="W17" s="183"/>
      <c r="X17" s="183"/>
      <c r="Y17" s="223">
        <v>279121068.44999999</v>
      </c>
      <c r="Z17" s="224"/>
      <c r="AA17" s="224"/>
      <c r="AB17" s="224"/>
      <c r="AC17" s="224"/>
      <c r="AD17" s="224"/>
      <c r="AE17" s="225"/>
      <c r="AF17" s="223">
        <v>14.351571657611666</v>
      </c>
      <c r="AG17" s="224"/>
      <c r="AH17" s="224"/>
      <c r="AI17" s="224"/>
      <c r="AJ17" s="224"/>
      <c r="AK17" s="225"/>
      <c r="AL17" s="223">
        <v>18769876.640000001</v>
      </c>
      <c r="AM17" s="224"/>
      <c r="AN17" s="224"/>
      <c r="AO17" s="224"/>
      <c r="AP17" s="224"/>
      <c r="AQ17" s="224"/>
      <c r="AR17" s="225"/>
      <c r="AS17" s="223">
        <v>0.96509099474067772</v>
      </c>
      <c r="AT17" s="224"/>
      <c r="AU17" s="224"/>
      <c r="AV17" s="224"/>
      <c r="AW17" s="224"/>
      <c r="AX17" s="225"/>
      <c r="AY17" s="223">
        <v>23211960.539999999</v>
      </c>
      <c r="AZ17" s="224"/>
      <c r="BA17" s="224"/>
      <c r="BB17" s="224"/>
      <c r="BC17" s="224"/>
      <c r="BD17" s="224"/>
      <c r="BE17" s="225"/>
      <c r="BF17" s="223">
        <v>1.1934896812102842</v>
      </c>
      <c r="BG17" s="224"/>
      <c r="BH17" s="224"/>
      <c r="BI17" s="224"/>
      <c r="BJ17" s="224"/>
      <c r="BK17" s="225"/>
      <c r="BL17" s="223"/>
      <c r="BM17" s="224"/>
      <c r="BN17" s="224"/>
      <c r="BO17" s="224"/>
      <c r="BP17" s="224"/>
      <c r="BQ17" s="224"/>
      <c r="BR17" s="225"/>
      <c r="BS17" s="223"/>
      <c r="BT17" s="224"/>
      <c r="BU17" s="224"/>
      <c r="BV17" s="224"/>
      <c r="BW17" s="224"/>
      <c r="BX17" s="225"/>
      <c r="BY17" s="223">
        <v>23211960.539999999</v>
      </c>
      <c r="BZ17" s="224"/>
      <c r="CA17" s="224"/>
      <c r="CB17" s="224"/>
      <c r="CC17" s="224"/>
      <c r="CD17" s="224"/>
      <c r="CE17" s="225"/>
      <c r="CF17" s="223">
        <v>1.1934896812102842</v>
      </c>
      <c r="CG17" s="224"/>
      <c r="CH17" s="224"/>
      <c r="CI17" s="224"/>
      <c r="CJ17" s="224"/>
      <c r="CK17" s="225"/>
      <c r="CL17" s="223">
        <v>233461151.5</v>
      </c>
      <c r="CM17" s="224"/>
      <c r="CN17" s="224"/>
      <c r="CO17" s="224"/>
      <c r="CP17" s="224"/>
      <c r="CQ17" s="224"/>
      <c r="CR17" s="225"/>
      <c r="CS17" s="223">
        <v>12.003875105619185</v>
      </c>
      <c r="CT17" s="224"/>
      <c r="CU17" s="224"/>
      <c r="CV17" s="224"/>
      <c r="CW17" s="224"/>
      <c r="CX17" s="225"/>
      <c r="CY17" s="223">
        <v>3678079.77</v>
      </c>
      <c r="CZ17" s="224"/>
      <c r="DA17" s="224"/>
      <c r="DB17" s="224"/>
      <c r="DC17" s="224"/>
      <c r="DD17" s="224"/>
      <c r="DE17" s="225"/>
      <c r="DF17" s="223">
        <v>0.18911587604152008</v>
      </c>
      <c r="DG17" s="224"/>
      <c r="DH17" s="224"/>
      <c r="DI17" s="224"/>
      <c r="DJ17" s="224"/>
      <c r="DK17" s="225"/>
      <c r="DL17" s="223">
        <v>3678079.77</v>
      </c>
      <c r="DM17" s="224"/>
      <c r="DN17" s="224"/>
      <c r="DO17" s="224"/>
      <c r="DP17" s="224"/>
      <c r="DQ17" s="224"/>
      <c r="DR17" s="225"/>
      <c r="DS17" s="223">
        <v>0.18911587604152008</v>
      </c>
      <c r="DT17" s="224"/>
      <c r="DU17" s="224"/>
      <c r="DV17" s="224"/>
      <c r="DW17" s="224"/>
      <c r="DX17" s="225"/>
      <c r="DY17" s="223"/>
      <c r="DZ17" s="224"/>
      <c r="EA17" s="224"/>
      <c r="EB17" s="224"/>
      <c r="EC17" s="224"/>
      <c r="ED17" s="224"/>
      <c r="EE17" s="225"/>
      <c r="EF17" s="223"/>
      <c r="EG17" s="224"/>
      <c r="EH17" s="224"/>
      <c r="EI17" s="224"/>
      <c r="EJ17" s="224"/>
      <c r="EK17" s="315"/>
    </row>
    <row r="18" spans="1:141" s="55" customFormat="1" ht="12.75" x14ac:dyDescent="0.2">
      <c r="A18" s="222" t="s">
        <v>1092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182"/>
      <c r="U18" s="183"/>
      <c r="V18" s="183"/>
      <c r="W18" s="183"/>
      <c r="X18" s="183"/>
      <c r="Y18" s="226"/>
      <c r="Z18" s="227"/>
      <c r="AA18" s="227"/>
      <c r="AB18" s="227"/>
      <c r="AC18" s="227"/>
      <c r="AD18" s="227"/>
      <c r="AE18" s="228"/>
      <c r="AF18" s="226"/>
      <c r="AG18" s="227"/>
      <c r="AH18" s="227"/>
      <c r="AI18" s="227"/>
      <c r="AJ18" s="227"/>
      <c r="AK18" s="228"/>
      <c r="AL18" s="226"/>
      <c r="AM18" s="227"/>
      <c r="AN18" s="227"/>
      <c r="AO18" s="227"/>
      <c r="AP18" s="227"/>
      <c r="AQ18" s="227"/>
      <c r="AR18" s="228"/>
      <c r="AS18" s="226"/>
      <c r="AT18" s="227"/>
      <c r="AU18" s="227"/>
      <c r="AV18" s="227"/>
      <c r="AW18" s="227"/>
      <c r="AX18" s="228"/>
      <c r="AY18" s="226"/>
      <c r="AZ18" s="227"/>
      <c r="BA18" s="227"/>
      <c r="BB18" s="227"/>
      <c r="BC18" s="227"/>
      <c r="BD18" s="227"/>
      <c r="BE18" s="228"/>
      <c r="BF18" s="226"/>
      <c r="BG18" s="227"/>
      <c r="BH18" s="227"/>
      <c r="BI18" s="227"/>
      <c r="BJ18" s="227"/>
      <c r="BK18" s="228"/>
      <c r="BL18" s="226"/>
      <c r="BM18" s="227"/>
      <c r="BN18" s="227"/>
      <c r="BO18" s="227"/>
      <c r="BP18" s="227"/>
      <c r="BQ18" s="227"/>
      <c r="BR18" s="228"/>
      <c r="BS18" s="226"/>
      <c r="BT18" s="227"/>
      <c r="BU18" s="227"/>
      <c r="BV18" s="227"/>
      <c r="BW18" s="227"/>
      <c r="BX18" s="228"/>
      <c r="BY18" s="226"/>
      <c r="BZ18" s="227"/>
      <c r="CA18" s="227"/>
      <c r="CB18" s="227"/>
      <c r="CC18" s="227"/>
      <c r="CD18" s="227"/>
      <c r="CE18" s="228"/>
      <c r="CF18" s="226"/>
      <c r="CG18" s="227"/>
      <c r="CH18" s="227"/>
      <c r="CI18" s="227"/>
      <c r="CJ18" s="227"/>
      <c r="CK18" s="228"/>
      <c r="CL18" s="226"/>
      <c r="CM18" s="227"/>
      <c r="CN18" s="227"/>
      <c r="CO18" s="227"/>
      <c r="CP18" s="227"/>
      <c r="CQ18" s="227"/>
      <c r="CR18" s="228"/>
      <c r="CS18" s="226"/>
      <c r="CT18" s="227"/>
      <c r="CU18" s="227"/>
      <c r="CV18" s="227"/>
      <c r="CW18" s="227"/>
      <c r="CX18" s="228"/>
      <c r="CY18" s="226"/>
      <c r="CZ18" s="227"/>
      <c r="DA18" s="227"/>
      <c r="DB18" s="227"/>
      <c r="DC18" s="227"/>
      <c r="DD18" s="227"/>
      <c r="DE18" s="228"/>
      <c r="DF18" s="226"/>
      <c r="DG18" s="227"/>
      <c r="DH18" s="227"/>
      <c r="DI18" s="227"/>
      <c r="DJ18" s="227"/>
      <c r="DK18" s="228"/>
      <c r="DL18" s="226"/>
      <c r="DM18" s="227"/>
      <c r="DN18" s="227"/>
      <c r="DO18" s="227"/>
      <c r="DP18" s="227"/>
      <c r="DQ18" s="227"/>
      <c r="DR18" s="228"/>
      <c r="DS18" s="226"/>
      <c r="DT18" s="227"/>
      <c r="DU18" s="227"/>
      <c r="DV18" s="227"/>
      <c r="DW18" s="227"/>
      <c r="DX18" s="228"/>
      <c r="DY18" s="226"/>
      <c r="DZ18" s="227"/>
      <c r="EA18" s="227"/>
      <c r="EB18" s="227"/>
      <c r="EC18" s="227"/>
      <c r="ED18" s="227"/>
      <c r="EE18" s="228"/>
      <c r="EF18" s="226"/>
      <c r="EG18" s="227"/>
      <c r="EH18" s="227"/>
      <c r="EI18" s="227"/>
      <c r="EJ18" s="227"/>
      <c r="EK18" s="317"/>
    </row>
    <row r="19" spans="1:141" s="55" customFormat="1" ht="12.75" x14ac:dyDescent="0.2">
      <c r="A19" s="266" t="s">
        <v>1093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182" t="s">
        <v>212</v>
      </c>
      <c r="U19" s="183"/>
      <c r="V19" s="183"/>
      <c r="W19" s="183"/>
      <c r="X19" s="183"/>
      <c r="Y19" s="223">
        <v>730795968.12</v>
      </c>
      <c r="Z19" s="224"/>
      <c r="AA19" s="224"/>
      <c r="AB19" s="224"/>
      <c r="AC19" s="224"/>
      <c r="AD19" s="224"/>
      <c r="AE19" s="225"/>
      <c r="AF19" s="223">
        <v>37.575345930744888</v>
      </c>
      <c r="AG19" s="224"/>
      <c r="AH19" s="224"/>
      <c r="AI19" s="224"/>
      <c r="AJ19" s="224"/>
      <c r="AK19" s="225"/>
      <c r="AL19" s="223">
        <v>69262101.320000008</v>
      </c>
      <c r="AM19" s="224"/>
      <c r="AN19" s="224"/>
      <c r="AO19" s="224"/>
      <c r="AP19" s="224"/>
      <c r="AQ19" s="224"/>
      <c r="AR19" s="225"/>
      <c r="AS19" s="223">
        <v>3.5612503770162451</v>
      </c>
      <c r="AT19" s="224"/>
      <c r="AU19" s="224"/>
      <c r="AV19" s="224"/>
      <c r="AW19" s="224"/>
      <c r="AX19" s="225"/>
      <c r="AY19" s="223">
        <v>189322164.19</v>
      </c>
      <c r="AZ19" s="224"/>
      <c r="BA19" s="224"/>
      <c r="BB19" s="224"/>
      <c r="BC19" s="224"/>
      <c r="BD19" s="224"/>
      <c r="BE19" s="225"/>
      <c r="BF19" s="223">
        <v>9.7343802129849806</v>
      </c>
      <c r="BG19" s="224"/>
      <c r="BH19" s="224"/>
      <c r="BI19" s="224"/>
      <c r="BJ19" s="224"/>
      <c r="BK19" s="225"/>
      <c r="BL19" s="223">
        <v>80062471.409999996</v>
      </c>
      <c r="BM19" s="224"/>
      <c r="BN19" s="224"/>
      <c r="BO19" s="224"/>
      <c r="BP19" s="224"/>
      <c r="BQ19" s="224"/>
      <c r="BR19" s="225"/>
      <c r="BS19" s="223">
        <v>4.1165731483717396</v>
      </c>
      <c r="BT19" s="224"/>
      <c r="BU19" s="224"/>
      <c r="BV19" s="224"/>
      <c r="BW19" s="224"/>
      <c r="BX19" s="225"/>
      <c r="BY19" s="223">
        <v>109259692.78</v>
      </c>
      <c r="BZ19" s="224"/>
      <c r="CA19" s="224"/>
      <c r="CB19" s="224"/>
      <c r="CC19" s="224"/>
      <c r="CD19" s="224"/>
      <c r="CE19" s="225"/>
      <c r="CF19" s="223">
        <v>5.6178070646132419</v>
      </c>
      <c r="CG19" s="224"/>
      <c r="CH19" s="224"/>
      <c r="CI19" s="224"/>
      <c r="CJ19" s="224"/>
      <c r="CK19" s="225"/>
      <c r="CL19" s="223">
        <v>450497520.79999995</v>
      </c>
      <c r="CM19" s="224"/>
      <c r="CN19" s="224"/>
      <c r="CO19" s="224"/>
      <c r="CP19" s="224"/>
      <c r="CQ19" s="224"/>
      <c r="CR19" s="225"/>
      <c r="CS19" s="223">
        <v>23.16323696824686</v>
      </c>
      <c r="CT19" s="224"/>
      <c r="CU19" s="224"/>
      <c r="CV19" s="224"/>
      <c r="CW19" s="224"/>
      <c r="CX19" s="225"/>
      <c r="CY19" s="223">
        <v>21714181.809999999</v>
      </c>
      <c r="CZ19" s="224"/>
      <c r="DA19" s="224"/>
      <c r="DB19" s="224"/>
      <c r="DC19" s="224"/>
      <c r="DD19" s="224"/>
      <c r="DE19" s="225"/>
      <c r="DF19" s="223">
        <v>1.1164783724967959</v>
      </c>
      <c r="DG19" s="224"/>
      <c r="DH19" s="224"/>
      <c r="DI19" s="224"/>
      <c r="DJ19" s="224"/>
      <c r="DK19" s="225"/>
      <c r="DL19" s="223">
        <v>21714181.809999999</v>
      </c>
      <c r="DM19" s="224"/>
      <c r="DN19" s="224"/>
      <c r="DO19" s="224"/>
      <c r="DP19" s="224"/>
      <c r="DQ19" s="224"/>
      <c r="DR19" s="225"/>
      <c r="DS19" s="223">
        <v>1.1164783724967959</v>
      </c>
      <c r="DT19" s="224"/>
      <c r="DU19" s="224"/>
      <c r="DV19" s="224"/>
      <c r="DW19" s="224"/>
      <c r="DX19" s="225"/>
      <c r="DY19" s="223"/>
      <c r="DZ19" s="224"/>
      <c r="EA19" s="224"/>
      <c r="EB19" s="224"/>
      <c r="EC19" s="224"/>
      <c r="ED19" s="224"/>
      <c r="EE19" s="225"/>
      <c r="EF19" s="223"/>
      <c r="EG19" s="224"/>
      <c r="EH19" s="224"/>
      <c r="EI19" s="224"/>
      <c r="EJ19" s="224"/>
      <c r="EK19" s="315"/>
    </row>
    <row r="20" spans="1:141" s="55" customFormat="1" ht="12.75" x14ac:dyDescent="0.2">
      <c r="A20" s="222" t="s">
        <v>1094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182"/>
      <c r="U20" s="183"/>
      <c r="V20" s="183"/>
      <c r="W20" s="183"/>
      <c r="X20" s="183"/>
      <c r="Y20" s="226"/>
      <c r="Z20" s="227"/>
      <c r="AA20" s="227"/>
      <c r="AB20" s="227"/>
      <c r="AC20" s="227"/>
      <c r="AD20" s="227"/>
      <c r="AE20" s="228"/>
      <c r="AF20" s="226"/>
      <c r="AG20" s="227"/>
      <c r="AH20" s="227"/>
      <c r="AI20" s="227"/>
      <c r="AJ20" s="227"/>
      <c r="AK20" s="228"/>
      <c r="AL20" s="226"/>
      <c r="AM20" s="227"/>
      <c r="AN20" s="227"/>
      <c r="AO20" s="227"/>
      <c r="AP20" s="227"/>
      <c r="AQ20" s="227"/>
      <c r="AR20" s="228"/>
      <c r="AS20" s="226"/>
      <c r="AT20" s="227"/>
      <c r="AU20" s="227"/>
      <c r="AV20" s="227"/>
      <c r="AW20" s="227"/>
      <c r="AX20" s="228"/>
      <c r="AY20" s="226"/>
      <c r="AZ20" s="227"/>
      <c r="BA20" s="227"/>
      <c r="BB20" s="227"/>
      <c r="BC20" s="227"/>
      <c r="BD20" s="227"/>
      <c r="BE20" s="228"/>
      <c r="BF20" s="226"/>
      <c r="BG20" s="227"/>
      <c r="BH20" s="227"/>
      <c r="BI20" s="227"/>
      <c r="BJ20" s="227"/>
      <c r="BK20" s="228"/>
      <c r="BL20" s="226"/>
      <c r="BM20" s="227"/>
      <c r="BN20" s="227"/>
      <c r="BO20" s="227"/>
      <c r="BP20" s="227"/>
      <c r="BQ20" s="227"/>
      <c r="BR20" s="228"/>
      <c r="BS20" s="226"/>
      <c r="BT20" s="227"/>
      <c r="BU20" s="227"/>
      <c r="BV20" s="227"/>
      <c r="BW20" s="227"/>
      <c r="BX20" s="228"/>
      <c r="BY20" s="226"/>
      <c r="BZ20" s="227"/>
      <c r="CA20" s="227"/>
      <c r="CB20" s="227"/>
      <c r="CC20" s="227"/>
      <c r="CD20" s="227"/>
      <c r="CE20" s="228"/>
      <c r="CF20" s="226"/>
      <c r="CG20" s="227"/>
      <c r="CH20" s="227"/>
      <c r="CI20" s="227"/>
      <c r="CJ20" s="227"/>
      <c r="CK20" s="228"/>
      <c r="CL20" s="226"/>
      <c r="CM20" s="227"/>
      <c r="CN20" s="227"/>
      <c r="CO20" s="227"/>
      <c r="CP20" s="227"/>
      <c r="CQ20" s="227"/>
      <c r="CR20" s="228"/>
      <c r="CS20" s="226"/>
      <c r="CT20" s="227"/>
      <c r="CU20" s="227"/>
      <c r="CV20" s="227"/>
      <c r="CW20" s="227"/>
      <c r="CX20" s="228"/>
      <c r="CY20" s="226"/>
      <c r="CZ20" s="227"/>
      <c r="DA20" s="227"/>
      <c r="DB20" s="227"/>
      <c r="DC20" s="227"/>
      <c r="DD20" s="227"/>
      <c r="DE20" s="228"/>
      <c r="DF20" s="226"/>
      <c r="DG20" s="227"/>
      <c r="DH20" s="227"/>
      <c r="DI20" s="227"/>
      <c r="DJ20" s="227"/>
      <c r="DK20" s="228"/>
      <c r="DL20" s="226"/>
      <c r="DM20" s="227"/>
      <c r="DN20" s="227"/>
      <c r="DO20" s="227"/>
      <c r="DP20" s="227"/>
      <c r="DQ20" s="227"/>
      <c r="DR20" s="228"/>
      <c r="DS20" s="226"/>
      <c r="DT20" s="227"/>
      <c r="DU20" s="227"/>
      <c r="DV20" s="227"/>
      <c r="DW20" s="227"/>
      <c r="DX20" s="228"/>
      <c r="DY20" s="226"/>
      <c r="DZ20" s="227"/>
      <c r="EA20" s="227"/>
      <c r="EB20" s="227"/>
      <c r="EC20" s="227"/>
      <c r="ED20" s="227"/>
      <c r="EE20" s="228"/>
      <c r="EF20" s="226"/>
      <c r="EG20" s="227"/>
      <c r="EH20" s="227"/>
      <c r="EI20" s="227"/>
      <c r="EJ20" s="227"/>
      <c r="EK20" s="317"/>
    </row>
    <row r="21" spans="1:141" s="55" customFormat="1" ht="12.75" x14ac:dyDescent="0.2">
      <c r="A21" s="278" t="s">
        <v>149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182" t="s">
        <v>1118</v>
      </c>
      <c r="U21" s="183"/>
      <c r="V21" s="183"/>
      <c r="W21" s="183"/>
      <c r="X21" s="183"/>
      <c r="Y21" s="223">
        <v>4228356.8</v>
      </c>
      <c r="Z21" s="224"/>
      <c r="AA21" s="224"/>
      <c r="AB21" s="224"/>
      <c r="AC21" s="224"/>
      <c r="AD21" s="224"/>
      <c r="AE21" s="225"/>
      <c r="AF21" s="223"/>
      <c r="AG21" s="224"/>
      <c r="AH21" s="224"/>
      <c r="AI21" s="224"/>
      <c r="AJ21" s="224"/>
      <c r="AK21" s="225"/>
      <c r="AL21" s="223">
        <v>268471.84000000003</v>
      </c>
      <c r="AM21" s="224"/>
      <c r="AN21" s="224"/>
      <c r="AO21" s="224"/>
      <c r="AP21" s="224"/>
      <c r="AQ21" s="224"/>
      <c r="AR21" s="225"/>
      <c r="AS21" s="223"/>
      <c r="AT21" s="224"/>
      <c r="AU21" s="224"/>
      <c r="AV21" s="224"/>
      <c r="AW21" s="224"/>
      <c r="AX21" s="225"/>
      <c r="AY21" s="223"/>
      <c r="AZ21" s="224"/>
      <c r="BA21" s="224"/>
      <c r="BB21" s="224"/>
      <c r="BC21" s="224"/>
      <c r="BD21" s="224"/>
      <c r="BE21" s="225"/>
      <c r="BF21" s="223"/>
      <c r="BG21" s="224"/>
      <c r="BH21" s="224"/>
      <c r="BI21" s="224"/>
      <c r="BJ21" s="224"/>
      <c r="BK21" s="225"/>
      <c r="BL21" s="223"/>
      <c r="BM21" s="224"/>
      <c r="BN21" s="224"/>
      <c r="BO21" s="224"/>
      <c r="BP21" s="224"/>
      <c r="BQ21" s="224"/>
      <c r="BR21" s="225"/>
      <c r="BS21" s="223"/>
      <c r="BT21" s="224"/>
      <c r="BU21" s="224"/>
      <c r="BV21" s="224"/>
      <c r="BW21" s="224"/>
      <c r="BX21" s="225"/>
      <c r="BY21" s="223"/>
      <c r="BZ21" s="224"/>
      <c r="CA21" s="224"/>
      <c r="CB21" s="224"/>
      <c r="CC21" s="224"/>
      <c r="CD21" s="224"/>
      <c r="CE21" s="225"/>
      <c r="CF21" s="223"/>
      <c r="CG21" s="224"/>
      <c r="CH21" s="224"/>
      <c r="CI21" s="224"/>
      <c r="CJ21" s="224"/>
      <c r="CK21" s="225"/>
      <c r="CL21" s="223">
        <v>3759168.13</v>
      </c>
      <c r="CM21" s="224"/>
      <c r="CN21" s="224"/>
      <c r="CO21" s="224"/>
      <c r="CP21" s="224"/>
      <c r="CQ21" s="224"/>
      <c r="CR21" s="225"/>
      <c r="CS21" s="223"/>
      <c r="CT21" s="224"/>
      <c r="CU21" s="224"/>
      <c r="CV21" s="224"/>
      <c r="CW21" s="224"/>
      <c r="CX21" s="225"/>
      <c r="CY21" s="223">
        <v>200716.83</v>
      </c>
      <c r="CZ21" s="224"/>
      <c r="DA21" s="224"/>
      <c r="DB21" s="224"/>
      <c r="DC21" s="224"/>
      <c r="DD21" s="224"/>
      <c r="DE21" s="225"/>
      <c r="DF21" s="223"/>
      <c r="DG21" s="224"/>
      <c r="DH21" s="224"/>
      <c r="DI21" s="224"/>
      <c r="DJ21" s="224"/>
      <c r="DK21" s="225"/>
      <c r="DL21" s="223">
        <v>200716.83</v>
      </c>
      <c r="DM21" s="224"/>
      <c r="DN21" s="224"/>
      <c r="DO21" s="224"/>
      <c r="DP21" s="224"/>
      <c r="DQ21" s="224"/>
      <c r="DR21" s="225"/>
      <c r="DS21" s="223"/>
      <c r="DT21" s="224"/>
      <c r="DU21" s="224"/>
      <c r="DV21" s="224"/>
      <c r="DW21" s="224"/>
      <c r="DX21" s="225"/>
      <c r="DY21" s="223"/>
      <c r="DZ21" s="224"/>
      <c r="EA21" s="224"/>
      <c r="EB21" s="224"/>
      <c r="EC21" s="224"/>
      <c r="ED21" s="224"/>
      <c r="EE21" s="225"/>
      <c r="EF21" s="223"/>
      <c r="EG21" s="224"/>
      <c r="EH21" s="224"/>
      <c r="EI21" s="224"/>
      <c r="EJ21" s="224"/>
      <c r="EK21" s="315"/>
    </row>
    <row r="22" spans="1:141" s="55" customFormat="1" ht="12.75" x14ac:dyDescent="0.2">
      <c r="A22" s="271" t="s">
        <v>1095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182"/>
      <c r="U22" s="183"/>
      <c r="V22" s="183"/>
      <c r="W22" s="183"/>
      <c r="X22" s="183"/>
      <c r="Y22" s="226"/>
      <c r="Z22" s="227"/>
      <c r="AA22" s="227"/>
      <c r="AB22" s="227"/>
      <c r="AC22" s="227"/>
      <c r="AD22" s="227"/>
      <c r="AE22" s="228"/>
      <c r="AF22" s="226"/>
      <c r="AG22" s="227"/>
      <c r="AH22" s="227"/>
      <c r="AI22" s="227"/>
      <c r="AJ22" s="227"/>
      <c r="AK22" s="228"/>
      <c r="AL22" s="226"/>
      <c r="AM22" s="227"/>
      <c r="AN22" s="227"/>
      <c r="AO22" s="227"/>
      <c r="AP22" s="227"/>
      <c r="AQ22" s="227"/>
      <c r="AR22" s="228"/>
      <c r="AS22" s="226"/>
      <c r="AT22" s="227"/>
      <c r="AU22" s="227"/>
      <c r="AV22" s="227"/>
      <c r="AW22" s="227"/>
      <c r="AX22" s="228"/>
      <c r="AY22" s="226"/>
      <c r="AZ22" s="227"/>
      <c r="BA22" s="227"/>
      <c r="BB22" s="227"/>
      <c r="BC22" s="227"/>
      <c r="BD22" s="227"/>
      <c r="BE22" s="228"/>
      <c r="BF22" s="226"/>
      <c r="BG22" s="227"/>
      <c r="BH22" s="227"/>
      <c r="BI22" s="227"/>
      <c r="BJ22" s="227"/>
      <c r="BK22" s="228"/>
      <c r="BL22" s="226"/>
      <c r="BM22" s="227"/>
      <c r="BN22" s="227"/>
      <c r="BO22" s="227"/>
      <c r="BP22" s="227"/>
      <c r="BQ22" s="227"/>
      <c r="BR22" s="228"/>
      <c r="BS22" s="226"/>
      <c r="BT22" s="227"/>
      <c r="BU22" s="227"/>
      <c r="BV22" s="227"/>
      <c r="BW22" s="227"/>
      <c r="BX22" s="228"/>
      <c r="BY22" s="226"/>
      <c r="BZ22" s="227"/>
      <c r="CA22" s="227"/>
      <c r="CB22" s="227"/>
      <c r="CC22" s="227"/>
      <c r="CD22" s="227"/>
      <c r="CE22" s="228"/>
      <c r="CF22" s="226"/>
      <c r="CG22" s="227"/>
      <c r="CH22" s="227"/>
      <c r="CI22" s="227"/>
      <c r="CJ22" s="227"/>
      <c r="CK22" s="228"/>
      <c r="CL22" s="226"/>
      <c r="CM22" s="227"/>
      <c r="CN22" s="227"/>
      <c r="CO22" s="227"/>
      <c r="CP22" s="227"/>
      <c r="CQ22" s="227"/>
      <c r="CR22" s="228"/>
      <c r="CS22" s="226"/>
      <c r="CT22" s="227"/>
      <c r="CU22" s="227"/>
      <c r="CV22" s="227"/>
      <c r="CW22" s="227"/>
      <c r="CX22" s="228"/>
      <c r="CY22" s="226"/>
      <c r="CZ22" s="227"/>
      <c r="DA22" s="227"/>
      <c r="DB22" s="227"/>
      <c r="DC22" s="227"/>
      <c r="DD22" s="227"/>
      <c r="DE22" s="228"/>
      <c r="DF22" s="226"/>
      <c r="DG22" s="227"/>
      <c r="DH22" s="227"/>
      <c r="DI22" s="227"/>
      <c r="DJ22" s="227"/>
      <c r="DK22" s="228"/>
      <c r="DL22" s="226"/>
      <c r="DM22" s="227"/>
      <c r="DN22" s="227"/>
      <c r="DO22" s="227"/>
      <c r="DP22" s="227"/>
      <c r="DQ22" s="227"/>
      <c r="DR22" s="228"/>
      <c r="DS22" s="226"/>
      <c r="DT22" s="227"/>
      <c r="DU22" s="227"/>
      <c r="DV22" s="227"/>
      <c r="DW22" s="227"/>
      <c r="DX22" s="228"/>
      <c r="DY22" s="226"/>
      <c r="DZ22" s="227"/>
      <c r="EA22" s="227"/>
      <c r="EB22" s="227"/>
      <c r="EC22" s="227"/>
      <c r="ED22" s="227"/>
      <c r="EE22" s="228"/>
      <c r="EF22" s="226"/>
      <c r="EG22" s="227"/>
      <c r="EH22" s="227"/>
      <c r="EI22" s="227"/>
      <c r="EJ22" s="227"/>
      <c r="EK22" s="317"/>
    </row>
    <row r="23" spans="1:141" s="55" customFormat="1" ht="15" customHeight="1" x14ac:dyDescent="0.2">
      <c r="A23" s="271" t="s">
        <v>1096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182" t="s">
        <v>1119</v>
      </c>
      <c r="U23" s="183"/>
      <c r="V23" s="183"/>
      <c r="W23" s="183"/>
      <c r="X23" s="183"/>
      <c r="Y23" s="219"/>
      <c r="Z23" s="220"/>
      <c r="AA23" s="220"/>
      <c r="AB23" s="220"/>
      <c r="AC23" s="220"/>
      <c r="AD23" s="220"/>
      <c r="AE23" s="221"/>
      <c r="AF23" s="219"/>
      <c r="AG23" s="220"/>
      <c r="AH23" s="220"/>
      <c r="AI23" s="220"/>
      <c r="AJ23" s="220"/>
      <c r="AK23" s="221"/>
      <c r="AL23" s="219"/>
      <c r="AM23" s="220"/>
      <c r="AN23" s="220"/>
      <c r="AO23" s="220"/>
      <c r="AP23" s="220"/>
      <c r="AQ23" s="220"/>
      <c r="AR23" s="221"/>
      <c r="AS23" s="219"/>
      <c r="AT23" s="220"/>
      <c r="AU23" s="220"/>
      <c r="AV23" s="220"/>
      <c r="AW23" s="220"/>
      <c r="AX23" s="221"/>
      <c r="AY23" s="219"/>
      <c r="AZ23" s="220"/>
      <c r="BA23" s="220"/>
      <c r="BB23" s="220"/>
      <c r="BC23" s="220"/>
      <c r="BD23" s="220"/>
      <c r="BE23" s="221"/>
      <c r="BF23" s="219"/>
      <c r="BG23" s="220"/>
      <c r="BH23" s="220"/>
      <c r="BI23" s="220"/>
      <c r="BJ23" s="220"/>
      <c r="BK23" s="221"/>
      <c r="BL23" s="219"/>
      <c r="BM23" s="220"/>
      <c r="BN23" s="220"/>
      <c r="BO23" s="220"/>
      <c r="BP23" s="220"/>
      <c r="BQ23" s="220"/>
      <c r="BR23" s="221"/>
      <c r="BS23" s="219"/>
      <c r="BT23" s="220"/>
      <c r="BU23" s="220"/>
      <c r="BV23" s="220"/>
      <c r="BW23" s="220"/>
      <c r="BX23" s="221"/>
      <c r="BY23" s="219"/>
      <c r="BZ23" s="220"/>
      <c r="CA23" s="220"/>
      <c r="CB23" s="220"/>
      <c r="CC23" s="220"/>
      <c r="CD23" s="220"/>
      <c r="CE23" s="221"/>
      <c r="CF23" s="219"/>
      <c r="CG23" s="220"/>
      <c r="CH23" s="220"/>
      <c r="CI23" s="220"/>
      <c r="CJ23" s="220"/>
      <c r="CK23" s="221"/>
      <c r="CL23" s="219"/>
      <c r="CM23" s="220"/>
      <c r="CN23" s="220"/>
      <c r="CO23" s="220"/>
      <c r="CP23" s="220"/>
      <c r="CQ23" s="220"/>
      <c r="CR23" s="221"/>
      <c r="CS23" s="219"/>
      <c r="CT23" s="220"/>
      <c r="CU23" s="220"/>
      <c r="CV23" s="220"/>
      <c r="CW23" s="220"/>
      <c r="CX23" s="221"/>
      <c r="CY23" s="219"/>
      <c r="CZ23" s="220"/>
      <c r="DA23" s="220"/>
      <c r="DB23" s="220"/>
      <c r="DC23" s="220"/>
      <c r="DD23" s="220"/>
      <c r="DE23" s="221"/>
      <c r="DF23" s="219"/>
      <c r="DG23" s="220"/>
      <c r="DH23" s="220"/>
      <c r="DI23" s="220"/>
      <c r="DJ23" s="220"/>
      <c r="DK23" s="221"/>
      <c r="DL23" s="219"/>
      <c r="DM23" s="220"/>
      <c r="DN23" s="220"/>
      <c r="DO23" s="220"/>
      <c r="DP23" s="220"/>
      <c r="DQ23" s="220"/>
      <c r="DR23" s="221"/>
      <c r="DS23" s="219"/>
      <c r="DT23" s="220"/>
      <c r="DU23" s="220"/>
      <c r="DV23" s="220"/>
      <c r="DW23" s="220"/>
      <c r="DX23" s="221"/>
      <c r="DY23" s="219"/>
      <c r="DZ23" s="220"/>
      <c r="EA23" s="220"/>
      <c r="EB23" s="220"/>
      <c r="EC23" s="220"/>
      <c r="ED23" s="220"/>
      <c r="EE23" s="221"/>
      <c r="EF23" s="219"/>
      <c r="EG23" s="220"/>
      <c r="EH23" s="220"/>
      <c r="EI23" s="220"/>
      <c r="EJ23" s="220"/>
      <c r="EK23" s="314"/>
    </row>
    <row r="24" spans="1:141" s="55" customFormat="1" ht="15" customHeight="1" x14ac:dyDescent="0.2">
      <c r="A24" s="271" t="s">
        <v>432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182" t="s">
        <v>1120</v>
      </c>
      <c r="U24" s="183"/>
      <c r="V24" s="183"/>
      <c r="W24" s="183"/>
      <c r="X24" s="183"/>
      <c r="Y24" s="219">
        <v>92760697.129999995</v>
      </c>
      <c r="Z24" s="220"/>
      <c r="AA24" s="220"/>
      <c r="AB24" s="220"/>
      <c r="AC24" s="220"/>
      <c r="AD24" s="220"/>
      <c r="AE24" s="221"/>
      <c r="AF24" s="219"/>
      <c r="AG24" s="220"/>
      <c r="AH24" s="220"/>
      <c r="AI24" s="220"/>
      <c r="AJ24" s="220"/>
      <c r="AK24" s="221"/>
      <c r="AL24" s="219">
        <v>16135429.6</v>
      </c>
      <c r="AM24" s="220"/>
      <c r="AN24" s="220"/>
      <c r="AO24" s="220"/>
      <c r="AP24" s="220"/>
      <c r="AQ24" s="220"/>
      <c r="AR24" s="221"/>
      <c r="AS24" s="219"/>
      <c r="AT24" s="220"/>
      <c r="AU24" s="220"/>
      <c r="AV24" s="220"/>
      <c r="AW24" s="220"/>
      <c r="AX24" s="221"/>
      <c r="AY24" s="219">
        <v>185277.59</v>
      </c>
      <c r="AZ24" s="220"/>
      <c r="BA24" s="220"/>
      <c r="BB24" s="220"/>
      <c r="BC24" s="220"/>
      <c r="BD24" s="220"/>
      <c r="BE24" s="221"/>
      <c r="BF24" s="219"/>
      <c r="BG24" s="220"/>
      <c r="BH24" s="220"/>
      <c r="BI24" s="220"/>
      <c r="BJ24" s="220"/>
      <c r="BK24" s="221"/>
      <c r="BL24" s="219"/>
      <c r="BM24" s="220"/>
      <c r="BN24" s="220"/>
      <c r="BO24" s="220"/>
      <c r="BP24" s="220"/>
      <c r="BQ24" s="220"/>
      <c r="BR24" s="221"/>
      <c r="BS24" s="219"/>
      <c r="BT24" s="220"/>
      <c r="BU24" s="220"/>
      <c r="BV24" s="220"/>
      <c r="BW24" s="220"/>
      <c r="BX24" s="221"/>
      <c r="BY24" s="219">
        <v>185277.59</v>
      </c>
      <c r="BZ24" s="220"/>
      <c r="CA24" s="220"/>
      <c r="CB24" s="220"/>
      <c r="CC24" s="220"/>
      <c r="CD24" s="220"/>
      <c r="CE24" s="221"/>
      <c r="CF24" s="219"/>
      <c r="CG24" s="220"/>
      <c r="CH24" s="220"/>
      <c r="CI24" s="220"/>
      <c r="CJ24" s="220"/>
      <c r="CK24" s="221"/>
      <c r="CL24" s="219">
        <v>66346699.249999993</v>
      </c>
      <c r="CM24" s="220"/>
      <c r="CN24" s="220"/>
      <c r="CO24" s="220"/>
      <c r="CP24" s="220"/>
      <c r="CQ24" s="220"/>
      <c r="CR24" s="221"/>
      <c r="CS24" s="219"/>
      <c r="CT24" s="220"/>
      <c r="CU24" s="220"/>
      <c r="CV24" s="220"/>
      <c r="CW24" s="220"/>
      <c r="CX24" s="221"/>
      <c r="CY24" s="219">
        <v>10093290.689999999</v>
      </c>
      <c r="CZ24" s="220"/>
      <c r="DA24" s="220"/>
      <c r="DB24" s="220"/>
      <c r="DC24" s="220"/>
      <c r="DD24" s="220"/>
      <c r="DE24" s="221"/>
      <c r="DF24" s="219"/>
      <c r="DG24" s="220"/>
      <c r="DH24" s="220"/>
      <c r="DI24" s="220"/>
      <c r="DJ24" s="220"/>
      <c r="DK24" s="221"/>
      <c r="DL24" s="219">
        <v>10093290.689999999</v>
      </c>
      <c r="DM24" s="220"/>
      <c r="DN24" s="220"/>
      <c r="DO24" s="220"/>
      <c r="DP24" s="220"/>
      <c r="DQ24" s="220"/>
      <c r="DR24" s="221"/>
      <c r="DS24" s="219"/>
      <c r="DT24" s="220"/>
      <c r="DU24" s="220"/>
      <c r="DV24" s="220"/>
      <c r="DW24" s="220"/>
      <c r="DX24" s="221"/>
      <c r="DY24" s="219"/>
      <c r="DZ24" s="220"/>
      <c r="EA24" s="220"/>
      <c r="EB24" s="220"/>
      <c r="EC24" s="220"/>
      <c r="ED24" s="220"/>
      <c r="EE24" s="221"/>
      <c r="EF24" s="219"/>
      <c r="EG24" s="220"/>
      <c r="EH24" s="220"/>
      <c r="EI24" s="220"/>
      <c r="EJ24" s="220"/>
      <c r="EK24" s="314"/>
    </row>
    <row r="25" spans="1:141" s="55" customFormat="1" ht="12.75" x14ac:dyDescent="0.2">
      <c r="A25" s="278" t="s">
        <v>1097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182" t="s">
        <v>1121</v>
      </c>
      <c r="U25" s="183"/>
      <c r="V25" s="183"/>
      <c r="W25" s="183"/>
      <c r="X25" s="183"/>
      <c r="Y25" s="223"/>
      <c r="Z25" s="224"/>
      <c r="AA25" s="224"/>
      <c r="AB25" s="224"/>
      <c r="AC25" s="224"/>
      <c r="AD25" s="224"/>
      <c r="AE25" s="225"/>
      <c r="AF25" s="223"/>
      <c r="AG25" s="224"/>
      <c r="AH25" s="224"/>
      <c r="AI25" s="224"/>
      <c r="AJ25" s="224"/>
      <c r="AK25" s="225"/>
      <c r="AL25" s="223"/>
      <c r="AM25" s="224"/>
      <c r="AN25" s="224"/>
      <c r="AO25" s="224"/>
      <c r="AP25" s="224"/>
      <c r="AQ25" s="224"/>
      <c r="AR25" s="225"/>
      <c r="AS25" s="223"/>
      <c r="AT25" s="224"/>
      <c r="AU25" s="224"/>
      <c r="AV25" s="224"/>
      <c r="AW25" s="224"/>
      <c r="AX25" s="225"/>
      <c r="AY25" s="223"/>
      <c r="AZ25" s="224"/>
      <c r="BA25" s="224"/>
      <c r="BB25" s="224"/>
      <c r="BC25" s="224"/>
      <c r="BD25" s="224"/>
      <c r="BE25" s="225"/>
      <c r="BF25" s="223"/>
      <c r="BG25" s="224"/>
      <c r="BH25" s="224"/>
      <c r="BI25" s="224"/>
      <c r="BJ25" s="224"/>
      <c r="BK25" s="225"/>
      <c r="BL25" s="223"/>
      <c r="BM25" s="224"/>
      <c r="BN25" s="224"/>
      <c r="BO25" s="224"/>
      <c r="BP25" s="224"/>
      <c r="BQ25" s="224"/>
      <c r="BR25" s="225"/>
      <c r="BS25" s="223"/>
      <c r="BT25" s="224"/>
      <c r="BU25" s="224"/>
      <c r="BV25" s="224"/>
      <c r="BW25" s="224"/>
      <c r="BX25" s="225"/>
      <c r="BY25" s="223"/>
      <c r="BZ25" s="224"/>
      <c r="CA25" s="224"/>
      <c r="CB25" s="224"/>
      <c r="CC25" s="224"/>
      <c r="CD25" s="224"/>
      <c r="CE25" s="225"/>
      <c r="CF25" s="223"/>
      <c r="CG25" s="224"/>
      <c r="CH25" s="224"/>
      <c r="CI25" s="224"/>
      <c r="CJ25" s="224"/>
      <c r="CK25" s="225"/>
      <c r="CL25" s="223"/>
      <c r="CM25" s="224"/>
      <c r="CN25" s="224"/>
      <c r="CO25" s="224"/>
      <c r="CP25" s="224"/>
      <c r="CQ25" s="224"/>
      <c r="CR25" s="225"/>
      <c r="CS25" s="223"/>
      <c r="CT25" s="224"/>
      <c r="CU25" s="224"/>
      <c r="CV25" s="224"/>
      <c r="CW25" s="224"/>
      <c r="CX25" s="225"/>
      <c r="CY25" s="223"/>
      <c r="CZ25" s="224"/>
      <c r="DA25" s="224"/>
      <c r="DB25" s="224"/>
      <c r="DC25" s="224"/>
      <c r="DD25" s="224"/>
      <c r="DE25" s="225"/>
      <c r="DF25" s="223"/>
      <c r="DG25" s="224"/>
      <c r="DH25" s="224"/>
      <c r="DI25" s="224"/>
      <c r="DJ25" s="224"/>
      <c r="DK25" s="225"/>
      <c r="DL25" s="223"/>
      <c r="DM25" s="224"/>
      <c r="DN25" s="224"/>
      <c r="DO25" s="224"/>
      <c r="DP25" s="224"/>
      <c r="DQ25" s="224"/>
      <c r="DR25" s="225"/>
      <c r="DS25" s="223"/>
      <c r="DT25" s="224"/>
      <c r="DU25" s="224"/>
      <c r="DV25" s="224"/>
      <c r="DW25" s="224"/>
      <c r="DX25" s="225"/>
      <c r="DY25" s="223"/>
      <c r="DZ25" s="224"/>
      <c r="EA25" s="224"/>
      <c r="EB25" s="224"/>
      <c r="EC25" s="224"/>
      <c r="ED25" s="224"/>
      <c r="EE25" s="225"/>
      <c r="EF25" s="223"/>
      <c r="EG25" s="224"/>
      <c r="EH25" s="224"/>
      <c r="EI25" s="224"/>
      <c r="EJ25" s="224"/>
      <c r="EK25" s="315"/>
    </row>
    <row r="26" spans="1:141" s="55" customFormat="1" ht="12.75" x14ac:dyDescent="0.2">
      <c r="A26" s="271" t="s">
        <v>1098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182"/>
      <c r="U26" s="183"/>
      <c r="V26" s="183"/>
      <c r="W26" s="183"/>
      <c r="X26" s="183"/>
      <c r="Y26" s="226"/>
      <c r="Z26" s="227"/>
      <c r="AA26" s="227"/>
      <c r="AB26" s="227"/>
      <c r="AC26" s="227"/>
      <c r="AD26" s="227"/>
      <c r="AE26" s="228"/>
      <c r="AF26" s="226"/>
      <c r="AG26" s="227"/>
      <c r="AH26" s="227"/>
      <c r="AI26" s="227"/>
      <c r="AJ26" s="227"/>
      <c r="AK26" s="228"/>
      <c r="AL26" s="226"/>
      <c r="AM26" s="227"/>
      <c r="AN26" s="227"/>
      <c r="AO26" s="227"/>
      <c r="AP26" s="227"/>
      <c r="AQ26" s="227"/>
      <c r="AR26" s="228"/>
      <c r="AS26" s="226"/>
      <c r="AT26" s="227"/>
      <c r="AU26" s="227"/>
      <c r="AV26" s="227"/>
      <c r="AW26" s="227"/>
      <c r="AX26" s="228"/>
      <c r="AY26" s="226"/>
      <c r="AZ26" s="227"/>
      <c r="BA26" s="227"/>
      <c r="BB26" s="227"/>
      <c r="BC26" s="227"/>
      <c r="BD26" s="227"/>
      <c r="BE26" s="228"/>
      <c r="BF26" s="226"/>
      <c r="BG26" s="227"/>
      <c r="BH26" s="227"/>
      <c r="BI26" s="227"/>
      <c r="BJ26" s="227"/>
      <c r="BK26" s="228"/>
      <c r="BL26" s="226"/>
      <c r="BM26" s="227"/>
      <c r="BN26" s="227"/>
      <c r="BO26" s="227"/>
      <c r="BP26" s="227"/>
      <c r="BQ26" s="227"/>
      <c r="BR26" s="228"/>
      <c r="BS26" s="226"/>
      <c r="BT26" s="227"/>
      <c r="BU26" s="227"/>
      <c r="BV26" s="227"/>
      <c r="BW26" s="227"/>
      <c r="BX26" s="228"/>
      <c r="BY26" s="226"/>
      <c r="BZ26" s="227"/>
      <c r="CA26" s="227"/>
      <c r="CB26" s="227"/>
      <c r="CC26" s="227"/>
      <c r="CD26" s="227"/>
      <c r="CE26" s="228"/>
      <c r="CF26" s="226"/>
      <c r="CG26" s="227"/>
      <c r="CH26" s="227"/>
      <c r="CI26" s="227"/>
      <c r="CJ26" s="227"/>
      <c r="CK26" s="228"/>
      <c r="CL26" s="226"/>
      <c r="CM26" s="227"/>
      <c r="CN26" s="227"/>
      <c r="CO26" s="227"/>
      <c r="CP26" s="227"/>
      <c r="CQ26" s="227"/>
      <c r="CR26" s="228"/>
      <c r="CS26" s="226"/>
      <c r="CT26" s="227"/>
      <c r="CU26" s="227"/>
      <c r="CV26" s="227"/>
      <c r="CW26" s="227"/>
      <c r="CX26" s="228"/>
      <c r="CY26" s="226"/>
      <c r="CZ26" s="227"/>
      <c r="DA26" s="227"/>
      <c r="DB26" s="227"/>
      <c r="DC26" s="227"/>
      <c r="DD26" s="227"/>
      <c r="DE26" s="228"/>
      <c r="DF26" s="226"/>
      <c r="DG26" s="227"/>
      <c r="DH26" s="227"/>
      <c r="DI26" s="227"/>
      <c r="DJ26" s="227"/>
      <c r="DK26" s="228"/>
      <c r="DL26" s="226"/>
      <c r="DM26" s="227"/>
      <c r="DN26" s="227"/>
      <c r="DO26" s="227"/>
      <c r="DP26" s="227"/>
      <c r="DQ26" s="227"/>
      <c r="DR26" s="228"/>
      <c r="DS26" s="226"/>
      <c r="DT26" s="227"/>
      <c r="DU26" s="227"/>
      <c r="DV26" s="227"/>
      <c r="DW26" s="227"/>
      <c r="DX26" s="228"/>
      <c r="DY26" s="226"/>
      <c r="DZ26" s="227"/>
      <c r="EA26" s="227"/>
      <c r="EB26" s="227"/>
      <c r="EC26" s="227"/>
      <c r="ED26" s="227"/>
      <c r="EE26" s="228"/>
      <c r="EF26" s="226"/>
      <c r="EG26" s="227"/>
      <c r="EH26" s="227"/>
      <c r="EI26" s="227"/>
      <c r="EJ26" s="227"/>
      <c r="EK26" s="317"/>
    </row>
    <row r="27" spans="1:141" s="55" customFormat="1" ht="12.75" x14ac:dyDescent="0.2">
      <c r="A27" s="278" t="s">
        <v>1099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182" t="s">
        <v>1122</v>
      </c>
      <c r="U27" s="183"/>
      <c r="V27" s="183"/>
      <c r="W27" s="183"/>
      <c r="X27" s="183"/>
      <c r="Y27" s="223">
        <v>196428537.09</v>
      </c>
      <c r="Z27" s="224"/>
      <c r="AA27" s="224"/>
      <c r="AB27" s="224"/>
      <c r="AC27" s="224"/>
      <c r="AD27" s="224"/>
      <c r="AE27" s="225"/>
      <c r="AF27" s="223"/>
      <c r="AG27" s="224"/>
      <c r="AH27" s="224"/>
      <c r="AI27" s="224"/>
      <c r="AJ27" s="224"/>
      <c r="AK27" s="225"/>
      <c r="AL27" s="223">
        <v>2024318.68</v>
      </c>
      <c r="AM27" s="224"/>
      <c r="AN27" s="224"/>
      <c r="AO27" s="224"/>
      <c r="AP27" s="224"/>
      <c r="AQ27" s="224"/>
      <c r="AR27" s="225"/>
      <c r="AS27" s="223"/>
      <c r="AT27" s="224"/>
      <c r="AU27" s="224"/>
      <c r="AV27" s="224"/>
      <c r="AW27" s="224"/>
      <c r="AX27" s="225"/>
      <c r="AY27" s="223">
        <v>151005433.03999999</v>
      </c>
      <c r="AZ27" s="224"/>
      <c r="BA27" s="224"/>
      <c r="BB27" s="224"/>
      <c r="BC27" s="224"/>
      <c r="BD27" s="224"/>
      <c r="BE27" s="225"/>
      <c r="BF27" s="223"/>
      <c r="BG27" s="224"/>
      <c r="BH27" s="224"/>
      <c r="BI27" s="224"/>
      <c r="BJ27" s="224"/>
      <c r="BK27" s="225"/>
      <c r="BL27" s="223">
        <v>80062471.409999996</v>
      </c>
      <c r="BM27" s="224"/>
      <c r="BN27" s="224"/>
      <c r="BO27" s="224"/>
      <c r="BP27" s="224"/>
      <c r="BQ27" s="224"/>
      <c r="BR27" s="225"/>
      <c r="BS27" s="223"/>
      <c r="BT27" s="224"/>
      <c r="BU27" s="224"/>
      <c r="BV27" s="224"/>
      <c r="BW27" s="224"/>
      <c r="BX27" s="225"/>
      <c r="BY27" s="223">
        <v>70942961.629999995</v>
      </c>
      <c r="BZ27" s="224"/>
      <c r="CA27" s="224"/>
      <c r="CB27" s="224"/>
      <c r="CC27" s="224"/>
      <c r="CD27" s="224"/>
      <c r="CE27" s="225"/>
      <c r="CF27" s="223"/>
      <c r="CG27" s="224"/>
      <c r="CH27" s="224"/>
      <c r="CI27" s="224"/>
      <c r="CJ27" s="224"/>
      <c r="CK27" s="225"/>
      <c r="CL27" s="223">
        <v>41497155.290000014</v>
      </c>
      <c r="CM27" s="224"/>
      <c r="CN27" s="224"/>
      <c r="CO27" s="224"/>
      <c r="CP27" s="224"/>
      <c r="CQ27" s="224"/>
      <c r="CR27" s="225"/>
      <c r="CS27" s="223"/>
      <c r="CT27" s="224"/>
      <c r="CU27" s="224"/>
      <c r="CV27" s="224"/>
      <c r="CW27" s="224"/>
      <c r="CX27" s="225"/>
      <c r="CY27" s="223">
        <v>1901630.08</v>
      </c>
      <c r="CZ27" s="224"/>
      <c r="DA27" s="224"/>
      <c r="DB27" s="224"/>
      <c r="DC27" s="224"/>
      <c r="DD27" s="224"/>
      <c r="DE27" s="225"/>
      <c r="DF27" s="223"/>
      <c r="DG27" s="224"/>
      <c r="DH27" s="224"/>
      <c r="DI27" s="224"/>
      <c r="DJ27" s="224"/>
      <c r="DK27" s="225"/>
      <c r="DL27" s="223">
        <v>1901630.08</v>
      </c>
      <c r="DM27" s="224"/>
      <c r="DN27" s="224"/>
      <c r="DO27" s="224"/>
      <c r="DP27" s="224"/>
      <c r="DQ27" s="224"/>
      <c r="DR27" s="225"/>
      <c r="DS27" s="223"/>
      <c r="DT27" s="224"/>
      <c r="DU27" s="224"/>
      <c r="DV27" s="224"/>
      <c r="DW27" s="224"/>
      <c r="DX27" s="225"/>
      <c r="DY27" s="223"/>
      <c r="DZ27" s="224"/>
      <c r="EA27" s="224"/>
      <c r="EB27" s="224"/>
      <c r="EC27" s="224"/>
      <c r="ED27" s="224"/>
      <c r="EE27" s="225"/>
      <c r="EF27" s="223"/>
      <c r="EG27" s="224"/>
      <c r="EH27" s="224"/>
      <c r="EI27" s="224"/>
      <c r="EJ27" s="224"/>
      <c r="EK27" s="315"/>
    </row>
    <row r="28" spans="1:141" s="55" customFormat="1" ht="12.75" x14ac:dyDescent="0.2">
      <c r="A28" s="271" t="s">
        <v>502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182"/>
      <c r="U28" s="183"/>
      <c r="V28" s="183"/>
      <c r="W28" s="183"/>
      <c r="X28" s="183"/>
      <c r="Y28" s="226"/>
      <c r="Z28" s="227"/>
      <c r="AA28" s="227"/>
      <c r="AB28" s="227"/>
      <c r="AC28" s="227"/>
      <c r="AD28" s="227"/>
      <c r="AE28" s="228"/>
      <c r="AF28" s="226"/>
      <c r="AG28" s="227"/>
      <c r="AH28" s="227"/>
      <c r="AI28" s="227"/>
      <c r="AJ28" s="227"/>
      <c r="AK28" s="228"/>
      <c r="AL28" s="226"/>
      <c r="AM28" s="227"/>
      <c r="AN28" s="227"/>
      <c r="AO28" s="227"/>
      <c r="AP28" s="227"/>
      <c r="AQ28" s="227"/>
      <c r="AR28" s="228"/>
      <c r="AS28" s="226"/>
      <c r="AT28" s="227"/>
      <c r="AU28" s="227"/>
      <c r="AV28" s="227"/>
      <c r="AW28" s="227"/>
      <c r="AX28" s="228"/>
      <c r="AY28" s="226"/>
      <c r="AZ28" s="227"/>
      <c r="BA28" s="227"/>
      <c r="BB28" s="227"/>
      <c r="BC28" s="227"/>
      <c r="BD28" s="227"/>
      <c r="BE28" s="228"/>
      <c r="BF28" s="226"/>
      <c r="BG28" s="227"/>
      <c r="BH28" s="227"/>
      <c r="BI28" s="227"/>
      <c r="BJ28" s="227"/>
      <c r="BK28" s="228"/>
      <c r="BL28" s="226"/>
      <c r="BM28" s="227"/>
      <c r="BN28" s="227"/>
      <c r="BO28" s="227"/>
      <c r="BP28" s="227"/>
      <c r="BQ28" s="227"/>
      <c r="BR28" s="228"/>
      <c r="BS28" s="226"/>
      <c r="BT28" s="227"/>
      <c r="BU28" s="227"/>
      <c r="BV28" s="227"/>
      <c r="BW28" s="227"/>
      <c r="BX28" s="228"/>
      <c r="BY28" s="226"/>
      <c r="BZ28" s="227"/>
      <c r="CA28" s="227"/>
      <c r="CB28" s="227"/>
      <c r="CC28" s="227"/>
      <c r="CD28" s="227"/>
      <c r="CE28" s="228"/>
      <c r="CF28" s="226"/>
      <c r="CG28" s="227"/>
      <c r="CH28" s="227"/>
      <c r="CI28" s="227"/>
      <c r="CJ28" s="227"/>
      <c r="CK28" s="228"/>
      <c r="CL28" s="226"/>
      <c r="CM28" s="227"/>
      <c r="CN28" s="227"/>
      <c r="CO28" s="227"/>
      <c r="CP28" s="227"/>
      <c r="CQ28" s="227"/>
      <c r="CR28" s="228"/>
      <c r="CS28" s="226"/>
      <c r="CT28" s="227"/>
      <c r="CU28" s="227"/>
      <c r="CV28" s="227"/>
      <c r="CW28" s="227"/>
      <c r="CX28" s="228"/>
      <c r="CY28" s="226"/>
      <c r="CZ28" s="227"/>
      <c r="DA28" s="227"/>
      <c r="DB28" s="227"/>
      <c r="DC28" s="227"/>
      <c r="DD28" s="227"/>
      <c r="DE28" s="228"/>
      <c r="DF28" s="226"/>
      <c r="DG28" s="227"/>
      <c r="DH28" s="227"/>
      <c r="DI28" s="227"/>
      <c r="DJ28" s="227"/>
      <c r="DK28" s="228"/>
      <c r="DL28" s="226"/>
      <c r="DM28" s="227"/>
      <c r="DN28" s="227"/>
      <c r="DO28" s="227"/>
      <c r="DP28" s="227"/>
      <c r="DQ28" s="227"/>
      <c r="DR28" s="228"/>
      <c r="DS28" s="226"/>
      <c r="DT28" s="227"/>
      <c r="DU28" s="227"/>
      <c r="DV28" s="227"/>
      <c r="DW28" s="227"/>
      <c r="DX28" s="228"/>
      <c r="DY28" s="226"/>
      <c r="DZ28" s="227"/>
      <c r="EA28" s="227"/>
      <c r="EB28" s="227"/>
      <c r="EC28" s="227"/>
      <c r="ED28" s="227"/>
      <c r="EE28" s="228"/>
      <c r="EF28" s="226"/>
      <c r="EG28" s="227"/>
      <c r="EH28" s="227"/>
      <c r="EI28" s="227"/>
      <c r="EJ28" s="227"/>
      <c r="EK28" s="317"/>
    </row>
    <row r="29" spans="1:141" s="55" customFormat="1" ht="15" customHeight="1" x14ac:dyDescent="0.2">
      <c r="A29" s="271" t="s">
        <v>1100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182" t="s">
        <v>1123</v>
      </c>
      <c r="U29" s="183"/>
      <c r="V29" s="183"/>
      <c r="W29" s="183"/>
      <c r="X29" s="183"/>
      <c r="Y29" s="219">
        <v>81417874.799999997</v>
      </c>
      <c r="Z29" s="220"/>
      <c r="AA29" s="220"/>
      <c r="AB29" s="220"/>
      <c r="AC29" s="220"/>
      <c r="AD29" s="220"/>
      <c r="AE29" s="221"/>
      <c r="AF29" s="219"/>
      <c r="AG29" s="220"/>
      <c r="AH29" s="220"/>
      <c r="AI29" s="220"/>
      <c r="AJ29" s="220"/>
      <c r="AK29" s="221"/>
      <c r="AL29" s="219">
        <v>6593863.9000000004</v>
      </c>
      <c r="AM29" s="220"/>
      <c r="AN29" s="220"/>
      <c r="AO29" s="220"/>
      <c r="AP29" s="220"/>
      <c r="AQ29" s="220"/>
      <c r="AR29" s="221"/>
      <c r="AS29" s="219"/>
      <c r="AT29" s="220"/>
      <c r="AU29" s="220"/>
      <c r="AV29" s="220"/>
      <c r="AW29" s="220"/>
      <c r="AX29" s="221"/>
      <c r="AY29" s="219">
        <v>11328779.380000001</v>
      </c>
      <c r="AZ29" s="220"/>
      <c r="BA29" s="220"/>
      <c r="BB29" s="220"/>
      <c r="BC29" s="220"/>
      <c r="BD29" s="220"/>
      <c r="BE29" s="221"/>
      <c r="BF29" s="219"/>
      <c r="BG29" s="220"/>
      <c r="BH29" s="220"/>
      <c r="BI29" s="220"/>
      <c r="BJ29" s="220"/>
      <c r="BK29" s="221"/>
      <c r="BL29" s="219"/>
      <c r="BM29" s="220"/>
      <c r="BN29" s="220"/>
      <c r="BO29" s="220"/>
      <c r="BP29" s="220"/>
      <c r="BQ29" s="220"/>
      <c r="BR29" s="221"/>
      <c r="BS29" s="219"/>
      <c r="BT29" s="220"/>
      <c r="BU29" s="220"/>
      <c r="BV29" s="220"/>
      <c r="BW29" s="220"/>
      <c r="BX29" s="221"/>
      <c r="BY29" s="219">
        <v>11328779.380000001</v>
      </c>
      <c r="BZ29" s="220"/>
      <c r="CA29" s="220"/>
      <c r="CB29" s="220"/>
      <c r="CC29" s="220"/>
      <c r="CD29" s="220"/>
      <c r="CE29" s="221"/>
      <c r="CF29" s="219"/>
      <c r="CG29" s="220"/>
      <c r="CH29" s="220"/>
      <c r="CI29" s="220"/>
      <c r="CJ29" s="220"/>
      <c r="CK29" s="221"/>
      <c r="CL29" s="219">
        <v>61413442.32</v>
      </c>
      <c r="CM29" s="220"/>
      <c r="CN29" s="220"/>
      <c r="CO29" s="220"/>
      <c r="CP29" s="220"/>
      <c r="CQ29" s="220"/>
      <c r="CR29" s="221"/>
      <c r="CS29" s="219"/>
      <c r="CT29" s="220"/>
      <c r="CU29" s="220"/>
      <c r="CV29" s="220"/>
      <c r="CW29" s="220"/>
      <c r="CX29" s="221"/>
      <c r="CY29" s="219">
        <v>2081789.2</v>
      </c>
      <c r="CZ29" s="220"/>
      <c r="DA29" s="220"/>
      <c r="DB29" s="220"/>
      <c r="DC29" s="220"/>
      <c r="DD29" s="220"/>
      <c r="DE29" s="221"/>
      <c r="DF29" s="219"/>
      <c r="DG29" s="220"/>
      <c r="DH29" s="220"/>
      <c r="DI29" s="220"/>
      <c r="DJ29" s="220"/>
      <c r="DK29" s="221"/>
      <c r="DL29" s="219">
        <v>2081789.2</v>
      </c>
      <c r="DM29" s="220"/>
      <c r="DN29" s="220"/>
      <c r="DO29" s="220"/>
      <c r="DP29" s="220"/>
      <c r="DQ29" s="220"/>
      <c r="DR29" s="221"/>
      <c r="DS29" s="219"/>
      <c r="DT29" s="220"/>
      <c r="DU29" s="220"/>
      <c r="DV29" s="220"/>
      <c r="DW29" s="220"/>
      <c r="DX29" s="221"/>
      <c r="DY29" s="219"/>
      <c r="DZ29" s="220"/>
      <c r="EA29" s="220"/>
      <c r="EB29" s="220"/>
      <c r="EC29" s="220"/>
      <c r="ED29" s="220"/>
      <c r="EE29" s="221"/>
      <c r="EF29" s="219"/>
      <c r="EG29" s="220"/>
      <c r="EH29" s="220"/>
      <c r="EI29" s="220"/>
      <c r="EJ29" s="220"/>
      <c r="EK29" s="314"/>
    </row>
    <row r="30" spans="1:141" s="55" customFormat="1" ht="15" customHeight="1" x14ac:dyDescent="0.2">
      <c r="A30" s="271" t="s">
        <v>1101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182" t="s">
        <v>1124</v>
      </c>
      <c r="U30" s="183"/>
      <c r="V30" s="183"/>
      <c r="W30" s="183"/>
      <c r="X30" s="183"/>
      <c r="Y30" s="219">
        <v>25476444.739999998</v>
      </c>
      <c r="Z30" s="220"/>
      <c r="AA30" s="220"/>
      <c r="AB30" s="220"/>
      <c r="AC30" s="220"/>
      <c r="AD30" s="220"/>
      <c r="AE30" s="221"/>
      <c r="AF30" s="219"/>
      <c r="AG30" s="220"/>
      <c r="AH30" s="220"/>
      <c r="AI30" s="220"/>
      <c r="AJ30" s="220"/>
      <c r="AK30" s="221"/>
      <c r="AL30" s="219"/>
      <c r="AM30" s="220"/>
      <c r="AN30" s="220"/>
      <c r="AO30" s="220"/>
      <c r="AP30" s="220"/>
      <c r="AQ30" s="220"/>
      <c r="AR30" s="221"/>
      <c r="AS30" s="219"/>
      <c r="AT30" s="220"/>
      <c r="AU30" s="220"/>
      <c r="AV30" s="220"/>
      <c r="AW30" s="220"/>
      <c r="AX30" s="221"/>
      <c r="AY30" s="219">
        <v>22647593.68</v>
      </c>
      <c r="AZ30" s="220"/>
      <c r="BA30" s="220"/>
      <c r="BB30" s="220"/>
      <c r="BC30" s="220"/>
      <c r="BD30" s="220"/>
      <c r="BE30" s="221"/>
      <c r="BF30" s="219"/>
      <c r="BG30" s="220"/>
      <c r="BH30" s="220"/>
      <c r="BI30" s="220"/>
      <c r="BJ30" s="220"/>
      <c r="BK30" s="221"/>
      <c r="BL30" s="219"/>
      <c r="BM30" s="220"/>
      <c r="BN30" s="220"/>
      <c r="BO30" s="220"/>
      <c r="BP30" s="220"/>
      <c r="BQ30" s="220"/>
      <c r="BR30" s="221"/>
      <c r="BS30" s="219"/>
      <c r="BT30" s="220"/>
      <c r="BU30" s="220"/>
      <c r="BV30" s="220"/>
      <c r="BW30" s="220"/>
      <c r="BX30" s="221"/>
      <c r="BY30" s="219">
        <v>22647593.68</v>
      </c>
      <c r="BZ30" s="220"/>
      <c r="CA30" s="220"/>
      <c r="CB30" s="220"/>
      <c r="CC30" s="220"/>
      <c r="CD30" s="220"/>
      <c r="CE30" s="221"/>
      <c r="CF30" s="219"/>
      <c r="CG30" s="220"/>
      <c r="CH30" s="220"/>
      <c r="CI30" s="220"/>
      <c r="CJ30" s="220"/>
      <c r="CK30" s="221"/>
      <c r="CL30" s="219">
        <v>1965894.8</v>
      </c>
      <c r="CM30" s="220"/>
      <c r="CN30" s="220"/>
      <c r="CO30" s="220"/>
      <c r="CP30" s="220"/>
      <c r="CQ30" s="220"/>
      <c r="CR30" s="221"/>
      <c r="CS30" s="219"/>
      <c r="CT30" s="220"/>
      <c r="CU30" s="220"/>
      <c r="CV30" s="220"/>
      <c r="CW30" s="220"/>
      <c r="CX30" s="221"/>
      <c r="CY30" s="219">
        <v>862956.26</v>
      </c>
      <c r="CZ30" s="220"/>
      <c r="DA30" s="220"/>
      <c r="DB30" s="220"/>
      <c r="DC30" s="220"/>
      <c r="DD30" s="220"/>
      <c r="DE30" s="221"/>
      <c r="DF30" s="219"/>
      <c r="DG30" s="220"/>
      <c r="DH30" s="220"/>
      <c r="DI30" s="220"/>
      <c r="DJ30" s="220"/>
      <c r="DK30" s="221"/>
      <c r="DL30" s="219">
        <v>862956.26</v>
      </c>
      <c r="DM30" s="220"/>
      <c r="DN30" s="220"/>
      <c r="DO30" s="220"/>
      <c r="DP30" s="220"/>
      <c r="DQ30" s="220"/>
      <c r="DR30" s="221"/>
      <c r="DS30" s="219"/>
      <c r="DT30" s="220"/>
      <c r="DU30" s="220"/>
      <c r="DV30" s="220"/>
      <c r="DW30" s="220"/>
      <c r="DX30" s="221"/>
      <c r="DY30" s="219"/>
      <c r="DZ30" s="220"/>
      <c r="EA30" s="220"/>
      <c r="EB30" s="220"/>
      <c r="EC30" s="220"/>
      <c r="ED30" s="220"/>
      <c r="EE30" s="221"/>
      <c r="EF30" s="219"/>
      <c r="EG30" s="220"/>
      <c r="EH30" s="220"/>
      <c r="EI30" s="220"/>
      <c r="EJ30" s="220"/>
      <c r="EK30" s="314"/>
    </row>
    <row r="31" spans="1:141" s="55" customFormat="1" ht="15" customHeight="1" x14ac:dyDescent="0.2">
      <c r="A31" s="271" t="s">
        <v>1158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182" t="s">
        <v>1125</v>
      </c>
      <c r="U31" s="183"/>
      <c r="V31" s="183"/>
      <c r="W31" s="183"/>
      <c r="X31" s="183"/>
      <c r="Y31" s="219"/>
      <c r="Z31" s="220"/>
      <c r="AA31" s="220"/>
      <c r="AB31" s="220"/>
      <c r="AC31" s="220"/>
      <c r="AD31" s="220"/>
      <c r="AE31" s="221"/>
      <c r="AF31" s="219"/>
      <c r="AG31" s="220"/>
      <c r="AH31" s="220"/>
      <c r="AI31" s="220"/>
      <c r="AJ31" s="220"/>
      <c r="AK31" s="221"/>
      <c r="AL31" s="219"/>
      <c r="AM31" s="220"/>
      <c r="AN31" s="220"/>
      <c r="AO31" s="220"/>
      <c r="AP31" s="220"/>
      <c r="AQ31" s="220"/>
      <c r="AR31" s="221"/>
      <c r="AS31" s="219"/>
      <c r="AT31" s="220"/>
      <c r="AU31" s="220"/>
      <c r="AV31" s="220"/>
      <c r="AW31" s="220"/>
      <c r="AX31" s="221"/>
      <c r="AY31" s="219"/>
      <c r="AZ31" s="220"/>
      <c r="BA31" s="220"/>
      <c r="BB31" s="220"/>
      <c r="BC31" s="220"/>
      <c r="BD31" s="220"/>
      <c r="BE31" s="221"/>
      <c r="BF31" s="219"/>
      <c r="BG31" s="220"/>
      <c r="BH31" s="220"/>
      <c r="BI31" s="220"/>
      <c r="BJ31" s="220"/>
      <c r="BK31" s="221"/>
      <c r="BL31" s="219"/>
      <c r="BM31" s="220"/>
      <c r="BN31" s="220"/>
      <c r="BO31" s="220"/>
      <c r="BP31" s="220"/>
      <c r="BQ31" s="220"/>
      <c r="BR31" s="221"/>
      <c r="BS31" s="219"/>
      <c r="BT31" s="220"/>
      <c r="BU31" s="220"/>
      <c r="BV31" s="220"/>
      <c r="BW31" s="220"/>
      <c r="BX31" s="221"/>
      <c r="BY31" s="219"/>
      <c r="BZ31" s="220"/>
      <c r="CA31" s="220"/>
      <c r="CB31" s="220"/>
      <c r="CC31" s="220"/>
      <c r="CD31" s="220"/>
      <c r="CE31" s="221"/>
      <c r="CF31" s="219"/>
      <c r="CG31" s="220"/>
      <c r="CH31" s="220"/>
      <c r="CI31" s="220"/>
      <c r="CJ31" s="220"/>
      <c r="CK31" s="221"/>
      <c r="CL31" s="219"/>
      <c r="CM31" s="220"/>
      <c r="CN31" s="220"/>
      <c r="CO31" s="220"/>
      <c r="CP31" s="220"/>
      <c r="CQ31" s="220"/>
      <c r="CR31" s="221"/>
      <c r="CS31" s="219"/>
      <c r="CT31" s="220"/>
      <c r="CU31" s="220"/>
      <c r="CV31" s="220"/>
      <c r="CW31" s="220"/>
      <c r="CX31" s="221"/>
      <c r="CY31" s="219"/>
      <c r="CZ31" s="220"/>
      <c r="DA31" s="220"/>
      <c r="DB31" s="220"/>
      <c r="DC31" s="220"/>
      <c r="DD31" s="220"/>
      <c r="DE31" s="221"/>
      <c r="DF31" s="219"/>
      <c r="DG31" s="220"/>
      <c r="DH31" s="220"/>
      <c r="DI31" s="220"/>
      <c r="DJ31" s="220"/>
      <c r="DK31" s="221"/>
      <c r="DL31" s="219"/>
      <c r="DM31" s="220"/>
      <c r="DN31" s="220"/>
      <c r="DO31" s="220"/>
      <c r="DP31" s="220"/>
      <c r="DQ31" s="220"/>
      <c r="DR31" s="221"/>
      <c r="DS31" s="219"/>
      <c r="DT31" s="220"/>
      <c r="DU31" s="220"/>
      <c r="DV31" s="220"/>
      <c r="DW31" s="220"/>
      <c r="DX31" s="221"/>
      <c r="DY31" s="219"/>
      <c r="DZ31" s="220"/>
      <c r="EA31" s="220"/>
      <c r="EB31" s="220"/>
      <c r="EC31" s="220"/>
      <c r="ED31" s="220"/>
      <c r="EE31" s="221"/>
      <c r="EF31" s="219"/>
      <c r="EG31" s="220"/>
      <c r="EH31" s="220"/>
      <c r="EI31" s="220"/>
      <c r="EJ31" s="220"/>
      <c r="EK31" s="314"/>
    </row>
    <row r="32" spans="1:141" s="55" customFormat="1" ht="15" customHeight="1" x14ac:dyDescent="0.2">
      <c r="A32" s="273" t="s">
        <v>1102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182" t="s">
        <v>1126</v>
      </c>
      <c r="U32" s="183"/>
      <c r="V32" s="183"/>
      <c r="W32" s="183"/>
      <c r="X32" s="183"/>
      <c r="Y32" s="219"/>
      <c r="Z32" s="220"/>
      <c r="AA32" s="220"/>
      <c r="AB32" s="220"/>
      <c r="AC32" s="220"/>
      <c r="AD32" s="220"/>
      <c r="AE32" s="221"/>
      <c r="AF32" s="219"/>
      <c r="AG32" s="220"/>
      <c r="AH32" s="220"/>
      <c r="AI32" s="220"/>
      <c r="AJ32" s="220"/>
      <c r="AK32" s="221"/>
      <c r="AL32" s="219"/>
      <c r="AM32" s="220"/>
      <c r="AN32" s="220"/>
      <c r="AO32" s="220"/>
      <c r="AP32" s="220"/>
      <c r="AQ32" s="220"/>
      <c r="AR32" s="221"/>
      <c r="AS32" s="219"/>
      <c r="AT32" s="220"/>
      <c r="AU32" s="220"/>
      <c r="AV32" s="220"/>
      <c r="AW32" s="220"/>
      <c r="AX32" s="221"/>
      <c r="AY32" s="219"/>
      <c r="AZ32" s="220"/>
      <c r="BA32" s="220"/>
      <c r="BB32" s="220"/>
      <c r="BC32" s="220"/>
      <c r="BD32" s="220"/>
      <c r="BE32" s="221"/>
      <c r="BF32" s="219"/>
      <c r="BG32" s="220"/>
      <c r="BH32" s="220"/>
      <c r="BI32" s="220"/>
      <c r="BJ32" s="220"/>
      <c r="BK32" s="221"/>
      <c r="BL32" s="219"/>
      <c r="BM32" s="220"/>
      <c r="BN32" s="220"/>
      <c r="BO32" s="220"/>
      <c r="BP32" s="220"/>
      <c r="BQ32" s="220"/>
      <c r="BR32" s="221"/>
      <c r="BS32" s="219"/>
      <c r="BT32" s="220"/>
      <c r="BU32" s="220"/>
      <c r="BV32" s="220"/>
      <c r="BW32" s="220"/>
      <c r="BX32" s="221"/>
      <c r="BY32" s="219"/>
      <c r="BZ32" s="220"/>
      <c r="CA32" s="220"/>
      <c r="CB32" s="220"/>
      <c r="CC32" s="220"/>
      <c r="CD32" s="220"/>
      <c r="CE32" s="221"/>
      <c r="CF32" s="219"/>
      <c r="CG32" s="220"/>
      <c r="CH32" s="220"/>
      <c r="CI32" s="220"/>
      <c r="CJ32" s="220"/>
      <c r="CK32" s="221"/>
      <c r="CL32" s="219"/>
      <c r="CM32" s="220"/>
      <c r="CN32" s="220"/>
      <c r="CO32" s="220"/>
      <c r="CP32" s="220"/>
      <c r="CQ32" s="220"/>
      <c r="CR32" s="221"/>
      <c r="CS32" s="219"/>
      <c r="CT32" s="220"/>
      <c r="CU32" s="220"/>
      <c r="CV32" s="220"/>
      <c r="CW32" s="220"/>
      <c r="CX32" s="221"/>
      <c r="CY32" s="219"/>
      <c r="CZ32" s="220"/>
      <c r="DA32" s="220"/>
      <c r="DB32" s="220"/>
      <c r="DC32" s="220"/>
      <c r="DD32" s="220"/>
      <c r="DE32" s="221"/>
      <c r="DF32" s="219"/>
      <c r="DG32" s="220"/>
      <c r="DH32" s="220"/>
      <c r="DI32" s="220"/>
      <c r="DJ32" s="220"/>
      <c r="DK32" s="221"/>
      <c r="DL32" s="219"/>
      <c r="DM32" s="220"/>
      <c r="DN32" s="220"/>
      <c r="DO32" s="220"/>
      <c r="DP32" s="220"/>
      <c r="DQ32" s="220"/>
      <c r="DR32" s="221"/>
      <c r="DS32" s="219"/>
      <c r="DT32" s="220"/>
      <c r="DU32" s="220"/>
      <c r="DV32" s="220"/>
      <c r="DW32" s="220"/>
      <c r="DX32" s="221"/>
      <c r="DY32" s="219"/>
      <c r="DZ32" s="220"/>
      <c r="EA32" s="220"/>
      <c r="EB32" s="220"/>
      <c r="EC32" s="220"/>
      <c r="ED32" s="220"/>
      <c r="EE32" s="221"/>
      <c r="EF32" s="219"/>
      <c r="EG32" s="220"/>
      <c r="EH32" s="220"/>
      <c r="EI32" s="220"/>
      <c r="EJ32" s="220"/>
      <c r="EK32" s="314"/>
    </row>
    <row r="33" spans="1:141" s="55" customFormat="1" ht="15" customHeight="1" x14ac:dyDescent="0.2">
      <c r="A33" s="273" t="s">
        <v>1103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182" t="s">
        <v>213</v>
      </c>
      <c r="U33" s="183"/>
      <c r="V33" s="183"/>
      <c r="W33" s="183"/>
      <c r="X33" s="183"/>
      <c r="Y33" s="219">
        <v>330484057.56</v>
      </c>
      <c r="Z33" s="220"/>
      <c r="AA33" s="220"/>
      <c r="AB33" s="220"/>
      <c r="AC33" s="220"/>
      <c r="AD33" s="220"/>
      <c r="AE33" s="221"/>
      <c r="AF33" s="219"/>
      <c r="AG33" s="220"/>
      <c r="AH33" s="220"/>
      <c r="AI33" s="220"/>
      <c r="AJ33" s="220"/>
      <c r="AK33" s="221"/>
      <c r="AL33" s="219">
        <v>44240017.300000004</v>
      </c>
      <c r="AM33" s="220"/>
      <c r="AN33" s="220"/>
      <c r="AO33" s="220"/>
      <c r="AP33" s="220"/>
      <c r="AQ33" s="220"/>
      <c r="AR33" s="221"/>
      <c r="AS33" s="219"/>
      <c r="AT33" s="220"/>
      <c r="AU33" s="220"/>
      <c r="AV33" s="220"/>
      <c r="AW33" s="220"/>
      <c r="AX33" s="221"/>
      <c r="AY33" s="219">
        <v>4155080.5</v>
      </c>
      <c r="AZ33" s="220"/>
      <c r="BA33" s="220"/>
      <c r="BB33" s="220"/>
      <c r="BC33" s="220"/>
      <c r="BD33" s="220"/>
      <c r="BE33" s="221"/>
      <c r="BF33" s="219"/>
      <c r="BG33" s="220"/>
      <c r="BH33" s="220"/>
      <c r="BI33" s="220"/>
      <c r="BJ33" s="220"/>
      <c r="BK33" s="221"/>
      <c r="BL33" s="219"/>
      <c r="BM33" s="220"/>
      <c r="BN33" s="220"/>
      <c r="BO33" s="220"/>
      <c r="BP33" s="220"/>
      <c r="BQ33" s="220"/>
      <c r="BR33" s="221"/>
      <c r="BS33" s="219"/>
      <c r="BT33" s="220"/>
      <c r="BU33" s="220"/>
      <c r="BV33" s="220"/>
      <c r="BW33" s="220"/>
      <c r="BX33" s="221"/>
      <c r="BY33" s="219">
        <v>4155080.5</v>
      </c>
      <c r="BZ33" s="220"/>
      <c r="CA33" s="220"/>
      <c r="CB33" s="220"/>
      <c r="CC33" s="220"/>
      <c r="CD33" s="220"/>
      <c r="CE33" s="221"/>
      <c r="CF33" s="219"/>
      <c r="CG33" s="220"/>
      <c r="CH33" s="220"/>
      <c r="CI33" s="220"/>
      <c r="CJ33" s="220"/>
      <c r="CK33" s="221"/>
      <c r="CL33" s="219">
        <v>275515161.00999993</v>
      </c>
      <c r="CM33" s="220"/>
      <c r="CN33" s="220"/>
      <c r="CO33" s="220"/>
      <c r="CP33" s="220"/>
      <c r="CQ33" s="220"/>
      <c r="CR33" s="221"/>
      <c r="CS33" s="219"/>
      <c r="CT33" s="220"/>
      <c r="CU33" s="220"/>
      <c r="CV33" s="220"/>
      <c r="CW33" s="220"/>
      <c r="CX33" s="221"/>
      <c r="CY33" s="219">
        <v>6573798.75</v>
      </c>
      <c r="CZ33" s="220"/>
      <c r="DA33" s="220"/>
      <c r="DB33" s="220"/>
      <c r="DC33" s="220"/>
      <c r="DD33" s="220"/>
      <c r="DE33" s="221"/>
      <c r="DF33" s="219"/>
      <c r="DG33" s="220"/>
      <c r="DH33" s="220"/>
      <c r="DI33" s="220"/>
      <c r="DJ33" s="220"/>
      <c r="DK33" s="221"/>
      <c r="DL33" s="219">
        <v>6573798.75</v>
      </c>
      <c r="DM33" s="220"/>
      <c r="DN33" s="220"/>
      <c r="DO33" s="220"/>
      <c r="DP33" s="220"/>
      <c r="DQ33" s="220"/>
      <c r="DR33" s="221"/>
      <c r="DS33" s="219"/>
      <c r="DT33" s="220"/>
      <c r="DU33" s="220"/>
      <c r="DV33" s="220"/>
      <c r="DW33" s="220"/>
      <c r="DX33" s="221"/>
      <c r="DY33" s="219"/>
      <c r="DZ33" s="220"/>
      <c r="EA33" s="220"/>
      <c r="EB33" s="220"/>
      <c r="EC33" s="220"/>
      <c r="ED33" s="220"/>
      <c r="EE33" s="221"/>
      <c r="EF33" s="219"/>
      <c r="EG33" s="220"/>
      <c r="EH33" s="220"/>
      <c r="EI33" s="220"/>
      <c r="EJ33" s="220"/>
      <c r="EK33" s="314"/>
    </row>
    <row r="34" spans="1:141" s="55" customFormat="1" ht="12.75" x14ac:dyDescent="0.2">
      <c r="A34" s="304" t="s">
        <v>1104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182" t="s">
        <v>962</v>
      </c>
      <c r="U34" s="183"/>
      <c r="V34" s="183"/>
      <c r="W34" s="183"/>
      <c r="X34" s="183"/>
      <c r="Y34" s="223"/>
      <c r="Z34" s="224"/>
      <c r="AA34" s="224"/>
      <c r="AB34" s="224"/>
      <c r="AC34" s="224"/>
      <c r="AD34" s="224"/>
      <c r="AE34" s="225"/>
      <c r="AF34" s="223"/>
      <c r="AG34" s="224"/>
      <c r="AH34" s="224"/>
      <c r="AI34" s="224"/>
      <c r="AJ34" s="224"/>
      <c r="AK34" s="225"/>
      <c r="AL34" s="223"/>
      <c r="AM34" s="224"/>
      <c r="AN34" s="224"/>
      <c r="AO34" s="224"/>
      <c r="AP34" s="224"/>
      <c r="AQ34" s="224"/>
      <c r="AR34" s="225"/>
      <c r="AS34" s="223"/>
      <c r="AT34" s="224"/>
      <c r="AU34" s="224"/>
      <c r="AV34" s="224"/>
      <c r="AW34" s="224"/>
      <c r="AX34" s="225"/>
      <c r="AY34" s="223"/>
      <c r="AZ34" s="224"/>
      <c r="BA34" s="224"/>
      <c r="BB34" s="224"/>
      <c r="BC34" s="224"/>
      <c r="BD34" s="224"/>
      <c r="BE34" s="225"/>
      <c r="BF34" s="223"/>
      <c r="BG34" s="224"/>
      <c r="BH34" s="224"/>
      <c r="BI34" s="224"/>
      <c r="BJ34" s="224"/>
      <c r="BK34" s="225"/>
      <c r="BL34" s="223"/>
      <c r="BM34" s="224"/>
      <c r="BN34" s="224"/>
      <c r="BO34" s="224"/>
      <c r="BP34" s="224"/>
      <c r="BQ34" s="224"/>
      <c r="BR34" s="225"/>
      <c r="BS34" s="223"/>
      <c r="BT34" s="224"/>
      <c r="BU34" s="224"/>
      <c r="BV34" s="224"/>
      <c r="BW34" s="224"/>
      <c r="BX34" s="225"/>
      <c r="BY34" s="223"/>
      <c r="BZ34" s="224"/>
      <c r="CA34" s="224"/>
      <c r="CB34" s="224"/>
      <c r="CC34" s="224"/>
      <c r="CD34" s="224"/>
      <c r="CE34" s="225"/>
      <c r="CF34" s="223"/>
      <c r="CG34" s="224"/>
      <c r="CH34" s="224"/>
      <c r="CI34" s="224"/>
      <c r="CJ34" s="224"/>
      <c r="CK34" s="225"/>
      <c r="CL34" s="223"/>
      <c r="CM34" s="224"/>
      <c r="CN34" s="224"/>
      <c r="CO34" s="224"/>
      <c r="CP34" s="224"/>
      <c r="CQ34" s="224"/>
      <c r="CR34" s="225"/>
      <c r="CS34" s="223"/>
      <c r="CT34" s="224"/>
      <c r="CU34" s="224"/>
      <c r="CV34" s="224"/>
      <c r="CW34" s="224"/>
      <c r="CX34" s="225"/>
      <c r="CY34" s="223"/>
      <c r="CZ34" s="224"/>
      <c r="DA34" s="224"/>
      <c r="DB34" s="224"/>
      <c r="DC34" s="224"/>
      <c r="DD34" s="224"/>
      <c r="DE34" s="225"/>
      <c r="DF34" s="223"/>
      <c r="DG34" s="224"/>
      <c r="DH34" s="224"/>
      <c r="DI34" s="224"/>
      <c r="DJ34" s="224"/>
      <c r="DK34" s="225"/>
      <c r="DL34" s="223"/>
      <c r="DM34" s="224"/>
      <c r="DN34" s="224"/>
      <c r="DO34" s="224"/>
      <c r="DP34" s="224"/>
      <c r="DQ34" s="224"/>
      <c r="DR34" s="225"/>
      <c r="DS34" s="223"/>
      <c r="DT34" s="224"/>
      <c r="DU34" s="224"/>
      <c r="DV34" s="224"/>
      <c r="DW34" s="224"/>
      <c r="DX34" s="225"/>
      <c r="DY34" s="223"/>
      <c r="DZ34" s="224"/>
      <c r="EA34" s="224"/>
      <c r="EB34" s="224"/>
      <c r="EC34" s="224"/>
      <c r="ED34" s="224"/>
      <c r="EE34" s="225"/>
      <c r="EF34" s="223"/>
      <c r="EG34" s="224"/>
      <c r="EH34" s="224"/>
      <c r="EI34" s="224"/>
      <c r="EJ34" s="224"/>
      <c r="EK34" s="315"/>
    </row>
    <row r="35" spans="1:141" s="55" customFormat="1" ht="12.75" x14ac:dyDescent="0.2">
      <c r="A35" s="222" t="s">
        <v>1105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182"/>
      <c r="U35" s="183"/>
      <c r="V35" s="183"/>
      <c r="W35" s="183"/>
      <c r="X35" s="183"/>
      <c r="Y35" s="226"/>
      <c r="Z35" s="227"/>
      <c r="AA35" s="227"/>
      <c r="AB35" s="227"/>
      <c r="AC35" s="227"/>
      <c r="AD35" s="227"/>
      <c r="AE35" s="228"/>
      <c r="AF35" s="226"/>
      <c r="AG35" s="227"/>
      <c r="AH35" s="227"/>
      <c r="AI35" s="227"/>
      <c r="AJ35" s="227"/>
      <c r="AK35" s="228"/>
      <c r="AL35" s="226"/>
      <c r="AM35" s="227"/>
      <c r="AN35" s="227"/>
      <c r="AO35" s="227"/>
      <c r="AP35" s="227"/>
      <c r="AQ35" s="227"/>
      <c r="AR35" s="228"/>
      <c r="AS35" s="226"/>
      <c r="AT35" s="227"/>
      <c r="AU35" s="227"/>
      <c r="AV35" s="227"/>
      <c r="AW35" s="227"/>
      <c r="AX35" s="228"/>
      <c r="AY35" s="226"/>
      <c r="AZ35" s="227"/>
      <c r="BA35" s="227"/>
      <c r="BB35" s="227"/>
      <c r="BC35" s="227"/>
      <c r="BD35" s="227"/>
      <c r="BE35" s="228"/>
      <c r="BF35" s="226"/>
      <c r="BG35" s="227"/>
      <c r="BH35" s="227"/>
      <c r="BI35" s="227"/>
      <c r="BJ35" s="227"/>
      <c r="BK35" s="228"/>
      <c r="BL35" s="226"/>
      <c r="BM35" s="227"/>
      <c r="BN35" s="227"/>
      <c r="BO35" s="227"/>
      <c r="BP35" s="227"/>
      <c r="BQ35" s="227"/>
      <c r="BR35" s="228"/>
      <c r="BS35" s="226"/>
      <c r="BT35" s="227"/>
      <c r="BU35" s="227"/>
      <c r="BV35" s="227"/>
      <c r="BW35" s="227"/>
      <c r="BX35" s="228"/>
      <c r="BY35" s="226"/>
      <c r="BZ35" s="227"/>
      <c r="CA35" s="227"/>
      <c r="CB35" s="227"/>
      <c r="CC35" s="227"/>
      <c r="CD35" s="227"/>
      <c r="CE35" s="228"/>
      <c r="CF35" s="226"/>
      <c r="CG35" s="227"/>
      <c r="CH35" s="227"/>
      <c r="CI35" s="227"/>
      <c r="CJ35" s="227"/>
      <c r="CK35" s="228"/>
      <c r="CL35" s="226"/>
      <c r="CM35" s="227"/>
      <c r="CN35" s="227"/>
      <c r="CO35" s="227"/>
      <c r="CP35" s="227"/>
      <c r="CQ35" s="227"/>
      <c r="CR35" s="228"/>
      <c r="CS35" s="226"/>
      <c r="CT35" s="227"/>
      <c r="CU35" s="227"/>
      <c r="CV35" s="227"/>
      <c r="CW35" s="227"/>
      <c r="CX35" s="228"/>
      <c r="CY35" s="226"/>
      <c r="CZ35" s="227"/>
      <c r="DA35" s="227"/>
      <c r="DB35" s="227"/>
      <c r="DC35" s="227"/>
      <c r="DD35" s="227"/>
      <c r="DE35" s="228"/>
      <c r="DF35" s="226"/>
      <c r="DG35" s="227"/>
      <c r="DH35" s="227"/>
      <c r="DI35" s="227"/>
      <c r="DJ35" s="227"/>
      <c r="DK35" s="228"/>
      <c r="DL35" s="226"/>
      <c r="DM35" s="227"/>
      <c r="DN35" s="227"/>
      <c r="DO35" s="227"/>
      <c r="DP35" s="227"/>
      <c r="DQ35" s="227"/>
      <c r="DR35" s="228"/>
      <c r="DS35" s="226"/>
      <c r="DT35" s="227"/>
      <c r="DU35" s="227"/>
      <c r="DV35" s="227"/>
      <c r="DW35" s="227"/>
      <c r="DX35" s="228"/>
      <c r="DY35" s="226"/>
      <c r="DZ35" s="227"/>
      <c r="EA35" s="227"/>
      <c r="EB35" s="227"/>
      <c r="EC35" s="227"/>
      <c r="ED35" s="227"/>
      <c r="EE35" s="228"/>
      <c r="EF35" s="226"/>
      <c r="EG35" s="227"/>
      <c r="EH35" s="227"/>
      <c r="EI35" s="227"/>
      <c r="EJ35" s="227"/>
      <c r="EK35" s="317"/>
    </row>
    <row r="36" spans="1:141" s="55" customFormat="1" ht="12.75" x14ac:dyDescent="0.2">
      <c r="A36" s="266" t="s">
        <v>1106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182" t="s">
        <v>963</v>
      </c>
      <c r="U36" s="183"/>
      <c r="V36" s="183"/>
      <c r="W36" s="183"/>
      <c r="X36" s="183"/>
      <c r="Y36" s="223"/>
      <c r="Z36" s="224"/>
      <c r="AA36" s="224"/>
      <c r="AB36" s="224"/>
      <c r="AC36" s="224"/>
      <c r="AD36" s="224"/>
      <c r="AE36" s="225"/>
      <c r="AF36" s="223"/>
      <c r="AG36" s="224"/>
      <c r="AH36" s="224"/>
      <c r="AI36" s="224"/>
      <c r="AJ36" s="224"/>
      <c r="AK36" s="225"/>
      <c r="AL36" s="223"/>
      <c r="AM36" s="224"/>
      <c r="AN36" s="224"/>
      <c r="AO36" s="224"/>
      <c r="AP36" s="224"/>
      <c r="AQ36" s="224"/>
      <c r="AR36" s="225"/>
      <c r="AS36" s="223"/>
      <c r="AT36" s="224"/>
      <c r="AU36" s="224"/>
      <c r="AV36" s="224"/>
      <c r="AW36" s="224"/>
      <c r="AX36" s="225"/>
      <c r="AY36" s="223"/>
      <c r="AZ36" s="224"/>
      <c r="BA36" s="224"/>
      <c r="BB36" s="224"/>
      <c r="BC36" s="224"/>
      <c r="BD36" s="224"/>
      <c r="BE36" s="225"/>
      <c r="BF36" s="223"/>
      <c r="BG36" s="224"/>
      <c r="BH36" s="224"/>
      <c r="BI36" s="224"/>
      <c r="BJ36" s="224"/>
      <c r="BK36" s="225"/>
      <c r="BL36" s="223"/>
      <c r="BM36" s="224"/>
      <c r="BN36" s="224"/>
      <c r="BO36" s="224"/>
      <c r="BP36" s="224"/>
      <c r="BQ36" s="224"/>
      <c r="BR36" s="225"/>
      <c r="BS36" s="223"/>
      <c r="BT36" s="224"/>
      <c r="BU36" s="224"/>
      <c r="BV36" s="224"/>
      <c r="BW36" s="224"/>
      <c r="BX36" s="225"/>
      <c r="BY36" s="223"/>
      <c r="BZ36" s="224"/>
      <c r="CA36" s="224"/>
      <c r="CB36" s="224"/>
      <c r="CC36" s="224"/>
      <c r="CD36" s="224"/>
      <c r="CE36" s="225"/>
      <c r="CF36" s="223"/>
      <c r="CG36" s="224"/>
      <c r="CH36" s="224"/>
      <c r="CI36" s="224"/>
      <c r="CJ36" s="224"/>
      <c r="CK36" s="225"/>
      <c r="CL36" s="223"/>
      <c r="CM36" s="224"/>
      <c r="CN36" s="224"/>
      <c r="CO36" s="224"/>
      <c r="CP36" s="224"/>
      <c r="CQ36" s="224"/>
      <c r="CR36" s="225"/>
      <c r="CS36" s="223"/>
      <c r="CT36" s="224"/>
      <c r="CU36" s="224"/>
      <c r="CV36" s="224"/>
      <c r="CW36" s="224"/>
      <c r="CX36" s="225"/>
      <c r="CY36" s="223"/>
      <c r="CZ36" s="224"/>
      <c r="DA36" s="224"/>
      <c r="DB36" s="224"/>
      <c r="DC36" s="224"/>
      <c r="DD36" s="224"/>
      <c r="DE36" s="225"/>
      <c r="DF36" s="223"/>
      <c r="DG36" s="224"/>
      <c r="DH36" s="224"/>
      <c r="DI36" s="224"/>
      <c r="DJ36" s="224"/>
      <c r="DK36" s="225"/>
      <c r="DL36" s="223"/>
      <c r="DM36" s="224"/>
      <c r="DN36" s="224"/>
      <c r="DO36" s="224"/>
      <c r="DP36" s="224"/>
      <c r="DQ36" s="224"/>
      <c r="DR36" s="225"/>
      <c r="DS36" s="223"/>
      <c r="DT36" s="224"/>
      <c r="DU36" s="224"/>
      <c r="DV36" s="224"/>
      <c r="DW36" s="224"/>
      <c r="DX36" s="225"/>
      <c r="DY36" s="223"/>
      <c r="DZ36" s="224"/>
      <c r="EA36" s="224"/>
      <c r="EB36" s="224"/>
      <c r="EC36" s="224"/>
      <c r="ED36" s="224"/>
      <c r="EE36" s="225"/>
      <c r="EF36" s="223"/>
      <c r="EG36" s="224"/>
      <c r="EH36" s="224"/>
      <c r="EI36" s="224"/>
      <c r="EJ36" s="224"/>
      <c r="EK36" s="315"/>
    </row>
    <row r="37" spans="1:141" s="55" customFormat="1" ht="12.75" x14ac:dyDescent="0.2">
      <c r="A37" s="222" t="s">
        <v>1107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182"/>
      <c r="U37" s="183"/>
      <c r="V37" s="183"/>
      <c r="W37" s="183"/>
      <c r="X37" s="183"/>
      <c r="Y37" s="226"/>
      <c r="Z37" s="227"/>
      <c r="AA37" s="227"/>
      <c r="AB37" s="227"/>
      <c r="AC37" s="227"/>
      <c r="AD37" s="227"/>
      <c r="AE37" s="228"/>
      <c r="AF37" s="226"/>
      <c r="AG37" s="227"/>
      <c r="AH37" s="227"/>
      <c r="AI37" s="227"/>
      <c r="AJ37" s="227"/>
      <c r="AK37" s="228"/>
      <c r="AL37" s="226"/>
      <c r="AM37" s="227"/>
      <c r="AN37" s="227"/>
      <c r="AO37" s="227"/>
      <c r="AP37" s="227"/>
      <c r="AQ37" s="227"/>
      <c r="AR37" s="228"/>
      <c r="AS37" s="226"/>
      <c r="AT37" s="227"/>
      <c r="AU37" s="227"/>
      <c r="AV37" s="227"/>
      <c r="AW37" s="227"/>
      <c r="AX37" s="228"/>
      <c r="AY37" s="226"/>
      <c r="AZ37" s="227"/>
      <c r="BA37" s="227"/>
      <c r="BB37" s="227"/>
      <c r="BC37" s="227"/>
      <c r="BD37" s="227"/>
      <c r="BE37" s="228"/>
      <c r="BF37" s="226"/>
      <c r="BG37" s="227"/>
      <c r="BH37" s="227"/>
      <c r="BI37" s="227"/>
      <c r="BJ37" s="227"/>
      <c r="BK37" s="228"/>
      <c r="BL37" s="226"/>
      <c r="BM37" s="227"/>
      <c r="BN37" s="227"/>
      <c r="BO37" s="227"/>
      <c r="BP37" s="227"/>
      <c r="BQ37" s="227"/>
      <c r="BR37" s="228"/>
      <c r="BS37" s="226"/>
      <c r="BT37" s="227"/>
      <c r="BU37" s="227"/>
      <c r="BV37" s="227"/>
      <c r="BW37" s="227"/>
      <c r="BX37" s="228"/>
      <c r="BY37" s="226"/>
      <c r="BZ37" s="227"/>
      <c r="CA37" s="227"/>
      <c r="CB37" s="227"/>
      <c r="CC37" s="227"/>
      <c r="CD37" s="227"/>
      <c r="CE37" s="228"/>
      <c r="CF37" s="226"/>
      <c r="CG37" s="227"/>
      <c r="CH37" s="227"/>
      <c r="CI37" s="227"/>
      <c r="CJ37" s="227"/>
      <c r="CK37" s="228"/>
      <c r="CL37" s="226"/>
      <c r="CM37" s="227"/>
      <c r="CN37" s="227"/>
      <c r="CO37" s="227"/>
      <c r="CP37" s="227"/>
      <c r="CQ37" s="227"/>
      <c r="CR37" s="228"/>
      <c r="CS37" s="226"/>
      <c r="CT37" s="227"/>
      <c r="CU37" s="227"/>
      <c r="CV37" s="227"/>
      <c r="CW37" s="227"/>
      <c r="CX37" s="228"/>
      <c r="CY37" s="226"/>
      <c r="CZ37" s="227"/>
      <c r="DA37" s="227"/>
      <c r="DB37" s="227"/>
      <c r="DC37" s="227"/>
      <c r="DD37" s="227"/>
      <c r="DE37" s="228"/>
      <c r="DF37" s="226"/>
      <c r="DG37" s="227"/>
      <c r="DH37" s="227"/>
      <c r="DI37" s="227"/>
      <c r="DJ37" s="227"/>
      <c r="DK37" s="228"/>
      <c r="DL37" s="226"/>
      <c r="DM37" s="227"/>
      <c r="DN37" s="227"/>
      <c r="DO37" s="227"/>
      <c r="DP37" s="227"/>
      <c r="DQ37" s="227"/>
      <c r="DR37" s="228"/>
      <c r="DS37" s="226"/>
      <c r="DT37" s="227"/>
      <c r="DU37" s="227"/>
      <c r="DV37" s="227"/>
      <c r="DW37" s="227"/>
      <c r="DX37" s="228"/>
      <c r="DY37" s="226"/>
      <c r="DZ37" s="227"/>
      <c r="EA37" s="227"/>
      <c r="EB37" s="227"/>
      <c r="EC37" s="227"/>
      <c r="ED37" s="227"/>
      <c r="EE37" s="228"/>
      <c r="EF37" s="226"/>
      <c r="EG37" s="227"/>
      <c r="EH37" s="227"/>
      <c r="EI37" s="227"/>
      <c r="EJ37" s="227"/>
      <c r="EK37" s="317"/>
    </row>
    <row r="38" spans="1:141" s="55" customFormat="1" ht="15" customHeight="1" x14ac:dyDescent="0.2">
      <c r="A38" s="310" t="s">
        <v>1108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182" t="s">
        <v>966</v>
      </c>
      <c r="U38" s="183"/>
      <c r="V38" s="183"/>
      <c r="W38" s="183"/>
      <c r="X38" s="183"/>
      <c r="Y38" s="219">
        <v>6680875.2999999998</v>
      </c>
      <c r="Z38" s="220"/>
      <c r="AA38" s="220"/>
      <c r="AB38" s="220"/>
      <c r="AC38" s="220"/>
      <c r="AD38" s="220"/>
      <c r="AE38" s="221"/>
      <c r="AF38" s="219">
        <v>0.34351065340914377</v>
      </c>
      <c r="AG38" s="220"/>
      <c r="AH38" s="220"/>
      <c r="AI38" s="220"/>
      <c r="AJ38" s="220"/>
      <c r="AK38" s="221"/>
      <c r="AL38" s="219">
        <v>146317.16</v>
      </c>
      <c r="AM38" s="220"/>
      <c r="AN38" s="220"/>
      <c r="AO38" s="220"/>
      <c r="AP38" s="220"/>
      <c r="AQ38" s="220"/>
      <c r="AR38" s="221"/>
      <c r="AS38" s="219">
        <v>7.523191345387069E-3</v>
      </c>
      <c r="AT38" s="220"/>
      <c r="AU38" s="220"/>
      <c r="AV38" s="220"/>
      <c r="AW38" s="220"/>
      <c r="AX38" s="221"/>
      <c r="AY38" s="219">
        <v>1050970.3799999999</v>
      </c>
      <c r="AZ38" s="220"/>
      <c r="BA38" s="220"/>
      <c r="BB38" s="220"/>
      <c r="BC38" s="220"/>
      <c r="BD38" s="220"/>
      <c r="BE38" s="221"/>
      <c r="BF38" s="219">
        <v>5.4037757888918549E-2</v>
      </c>
      <c r="BG38" s="220"/>
      <c r="BH38" s="220"/>
      <c r="BI38" s="220"/>
      <c r="BJ38" s="220"/>
      <c r="BK38" s="221"/>
      <c r="BL38" s="219"/>
      <c r="BM38" s="220"/>
      <c r="BN38" s="220"/>
      <c r="BO38" s="220"/>
      <c r="BP38" s="220"/>
      <c r="BQ38" s="220"/>
      <c r="BR38" s="221"/>
      <c r="BS38" s="219"/>
      <c r="BT38" s="220"/>
      <c r="BU38" s="220"/>
      <c r="BV38" s="220"/>
      <c r="BW38" s="220"/>
      <c r="BX38" s="221"/>
      <c r="BY38" s="219">
        <v>1050970.3799999999</v>
      </c>
      <c r="BZ38" s="220"/>
      <c r="CA38" s="220"/>
      <c r="CB38" s="220"/>
      <c r="CC38" s="220"/>
      <c r="CD38" s="220"/>
      <c r="CE38" s="221"/>
      <c r="CF38" s="219">
        <v>5.4037757888918549E-2</v>
      </c>
      <c r="CG38" s="220"/>
      <c r="CH38" s="220"/>
      <c r="CI38" s="220"/>
      <c r="CJ38" s="220"/>
      <c r="CK38" s="221"/>
      <c r="CL38" s="219">
        <v>5185708.2100000009</v>
      </c>
      <c r="CM38" s="220"/>
      <c r="CN38" s="220"/>
      <c r="CO38" s="220"/>
      <c r="CP38" s="220"/>
      <c r="CQ38" s="220"/>
      <c r="CR38" s="221"/>
      <c r="CS38" s="219">
        <v>0.26663362742397867</v>
      </c>
      <c r="CT38" s="220"/>
      <c r="CU38" s="220"/>
      <c r="CV38" s="220"/>
      <c r="CW38" s="220"/>
      <c r="CX38" s="221"/>
      <c r="CY38" s="219">
        <v>297879.55</v>
      </c>
      <c r="CZ38" s="220"/>
      <c r="DA38" s="220"/>
      <c r="DB38" s="220"/>
      <c r="DC38" s="220"/>
      <c r="DD38" s="220"/>
      <c r="DE38" s="221"/>
      <c r="DF38" s="219">
        <v>1.5316076750859534E-2</v>
      </c>
      <c r="DG38" s="220"/>
      <c r="DH38" s="220"/>
      <c r="DI38" s="220"/>
      <c r="DJ38" s="220"/>
      <c r="DK38" s="221"/>
      <c r="DL38" s="219">
        <v>297879.55</v>
      </c>
      <c r="DM38" s="220"/>
      <c r="DN38" s="220"/>
      <c r="DO38" s="220"/>
      <c r="DP38" s="220"/>
      <c r="DQ38" s="220"/>
      <c r="DR38" s="221"/>
      <c r="DS38" s="219">
        <v>1.5316076750859534E-2</v>
      </c>
      <c r="DT38" s="220"/>
      <c r="DU38" s="220"/>
      <c r="DV38" s="220"/>
      <c r="DW38" s="220"/>
      <c r="DX38" s="221"/>
      <c r="DY38" s="219"/>
      <c r="DZ38" s="220"/>
      <c r="EA38" s="220"/>
      <c r="EB38" s="220"/>
      <c r="EC38" s="220"/>
      <c r="ED38" s="220"/>
      <c r="EE38" s="221"/>
      <c r="EF38" s="219"/>
      <c r="EG38" s="220"/>
      <c r="EH38" s="220"/>
      <c r="EI38" s="220"/>
      <c r="EJ38" s="220"/>
      <c r="EK38" s="314"/>
    </row>
    <row r="39" spans="1:141" s="55" customFormat="1" ht="12.75" x14ac:dyDescent="0.2">
      <c r="A39" s="266" t="s">
        <v>1109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182" t="s">
        <v>968</v>
      </c>
      <c r="U39" s="183"/>
      <c r="V39" s="183"/>
      <c r="W39" s="183"/>
      <c r="X39" s="183"/>
      <c r="Y39" s="223">
        <v>9044905.5999999996</v>
      </c>
      <c r="Z39" s="224"/>
      <c r="AA39" s="224"/>
      <c r="AB39" s="224"/>
      <c r="AC39" s="224"/>
      <c r="AD39" s="224"/>
      <c r="AE39" s="225"/>
      <c r="AF39" s="223">
        <v>0.46506203052166284</v>
      </c>
      <c r="AG39" s="224"/>
      <c r="AH39" s="224"/>
      <c r="AI39" s="224"/>
      <c r="AJ39" s="224"/>
      <c r="AK39" s="225"/>
      <c r="AL39" s="223">
        <v>127400</v>
      </c>
      <c r="AM39" s="224"/>
      <c r="AN39" s="224"/>
      <c r="AO39" s="224"/>
      <c r="AP39" s="224"/>
      <c r="AQ39" s="224"/>
      <c r="AR39" s="225"/>
      <c r="AS39" s="223">
        <v>6.5505274801828609E-3</v>
      </c>
      <c r="AT39" s="224"/>
      <c r="AU39" s="224"/>
      <c r="AV39" s="224"/>
      <c r="AW39" s="224"/>
      <c r="AX39" s="225"/>
      <c r="AY39" s="223"/>
      <c r="AZ39" s="224"/>
      <c r="BA39" s="224"/>
      <c r="BB39" s="224"/>
      <c r="BC39" s="224"/>
      <c r="BD39" s="224"/>
      <c r="BE39" s="225"/>
      <c r="BF39" s="223">
        <v>0</v>
      </c>
      <c r="BG39" s="224"/>
      <c r="BH39" s="224"/>
      <c r="BI39" s="224"/>
      <c r="BJ39" s="224"/>
      <c r="BK39" s="225"/>
      <c r="BL39" s="223"/>
      <c r="BM39" s="224"/>
      <c r="BN39" s="224"/>
      <c r="BO39" s="224"/>
      <c r="BP39" s="224"/>
      <c r="BQ39" s="224"/>
      <c r="BR39" s="225"/>
      <c r="BS39" s="223"/>
      <c r="BT39" s="224"/>
      <c r="BU39" s="224"/>
      <c r="BV39" s="224"/>
      <c r="BW39" s="224"/>
      <c r="BX39" s="225"/>
      <c r="BY39" s="223"/>
      <c r="BZ39" s="224"/>
      <c r="CA39" s="224"/>
      <c r="CB39" s="224"/>
      <c r="CC39" s="224"/>
      <c r="CD39" s="224"/>
      <c r="CE39" s="225"/>
      <c r="CF39" s="223"/>
      <c r="CG39" s="224"/>
      <c r="CH39" s="224"/>
      <c r="CI39" s="224"/>
      <c r="CJ39" s="224"/>
      <c r="CK39" s="225"/>
      <c r="CL39" s="223">
        <v>8819583.7899999991</v>
      </c>
      <c r="CM39" s="224"/>
      <c r="CN39" s="224"/>
      <c r="CO39" s="224"/>
      <c r="CP39" s="224"/>
      <c r="CQ39" s="224"/>
      <c r="CR39" s="225"/>
      <c r="CS39" s="223">
        <v>0.4534766560452928</v>
      </c>
      <c r="CT39" s="224"/>
      <c r="CU39" s="224"/>
      <c r="CV39" s="224"/>
      <c r="CW39" s="224"/>
      <c r="CX39" s="225"/>
      <c r="CY39" s="223">
        <v>97921.81</v>
      </c>
      <c r="CZ39" s="224"/>
      <c r="DA39" s="224"/>
      <c r="DB39" s="224"/>
      <c r="DC39" s="224"/>
      <c r="DD39" s="224"/>
      <c r="DE39" s="225"/>
      <c r="DF39" s="223">
        <v>5.0348469961871657E-3</v>
      </c>
      <c r="DG39" s="224"/>
      <c r="DH39" s="224"/>
      <c r="DI39" s="224"/>
      <c r="DJ39" s="224"/>
      <c r="DK39" s="225"/>
      <c r="DL39" s="223">
        <v>97921.81</v>
      </c>
      <c r="DM39" s="224"/>
      <c r="DN39" s="224"/>
      <c r="DO39" s="224"/>
      <c r="DP39" s="224"/>
      <c r="DQ39" s="224"/>
      <c r="DR39" s="225"/>
      <c r="DS39" s="223">
        <v>5.0348469961871657E-3</v>
      </c>
      <c r="DT39" s="224"/>
      <c r="DU39" s="224"/>
      <c r="DV39" s="224"/>
      <c r="DW39" s="224"/>
      <c r="DX39" s="225"/>
      <c r="DY39" s="223"/>
      <c r="DZ39" s="224"/>
      <c r="EA39" s="224"/>
      <c r="EB39" s="224"/>
      <c r="EC39" s="224"/>
      <c r="ED39" s="224"/>
      <c r="EE39" s="225"/>
      <c r="EF39" s="223"/>
      <c r="EG39" s="224"/>
      <c r="EH39" s="224"/>
      <c r="EI39" s="224"/>
      <c r="EJ39" s="224"/>
      <c r="EK39" s="315"/>
    </row>
    <row r="40" spans="1:141" s="55" customFormat="1" ht="12.75" x14ac:dyDescent="0.2">
      <c r="A40" s="266" t="s">
        <v>1135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182"/>
      <c r="U40" s="183"/>
      <c r="V40" s="183"/>
      <c r="W40" s="183"/>
      <c r="X40" s="183"/>
      <c r="Y40" s="274"/>
      <c r="Z40" s="275"/>
      <c r="AA40" s="275"/>
      <c r="AB40" s="275"/>
      <c r="AC40" s="275"/>
      <c r="AD40" s="275"/>
      <c r="AE40" s="276"/>
      <c r="AF40" s="274"/>
      <c r="AG40" s="275"/>
      <c r="AH40" s="275"/>
      <c r="AI40" s="275"/>
      <c r="AJ40" s="275"/>
      <c r="AK40" s="276"/>
      <c r="AL40" s="274"/>
      <c r="AM40" s="275"/>
      <c r="AN40" s="275"/>
      <c r="AO40" s="275"/>
      <c r="AP40" s="275"/>
      <c r="AQ40" s="275"/>
      <c r="AR40" s="276"/>
      <c r="AS40" s="274"/>
      <c r="AT40" s="275"/>
      <c r="AU40" s="275"/>
      <c r="AV40" s="275"/>
      <c r="AW40" s="275"/>
      <c r="AX40" s="276"/>
      <c r="AY40" s="274"/>
      <c r="AZ40" s="275"/>
      <c r="BA40" s="275"/>
      <c r="BB40" s="275"/>
      <c r="BC40" s="275"/>
      <c r="BD40" s="275"/>
      <c r="BE40" s="276"/>
      <c r="BF40" s="274"/>
      <c r="BG40" s="275"/>
      <c r="BH40" s="275"/>
      <c r="BI40" s="275"/>
      <c r="BJ40" s="275"/>
      <c r="BK40" s="276"/>
      <c r="BL40" s="274"/>
      <c r="BM40" s="275"/>
      <c r="BN40" s="275"/>
      <c r="BO40" s="275"/>
      <c r="BP40" s="275"/>
      <c r="BQ40" s="275"/>
      <c r="BR40" s="276"/>
      <c r="BS40" s="274"/>
      <c r="BT40" s="275"/>
      <c r="BU40" s="275"/>
      <c r="BV40" s="275"/>
      <c r="BW40" s="275"/>
      <c r="BX40" s="276"/>
      <c r="BY40" s="274"/>
      <c r="BZ40" s="275"/>
      <c r="CA40" s="275"/>
      <c r="CB40" s="275"/>
      <c r="CC40" s="275"/>
      <c r="CD40" s="275"/>
      <c r="CE40" s="276"/>
      <c r="CF40" s="274"/>
      <c r="CG40" s="275"/>
      <c r="CH40" s="275"/>
      <c r="CI40" s="275"/>
      <c r="CJ40" s="275"/>
      <c r="CK40" s="276"/>
      <c r="CL40" s="274"/>
      <c r="CM40" s="275"/>
      <c r="CN40" s="275"/>
      <c r="CO40" s="275"/>
      <c r="CP40" s="275"/>
      <c r="CQ40" s="275"/>
      <c r="CR40" s="276"/>
      <c r="CS40" s="274"/>
      <c r="CT40" s="275"/>
      <c r="CU40" s="275"/>
      <c r="CV40" s="275"/>
      <c r="CW40" s="275"/>
      <c r="CX40" s="276"/>
      <c r="CY40" s="274"/>
      <c r="CZ40" s="275"/>
      <c r="DA40" s="275"/>
      <c r="DB40" s="275"/>
      <c r="DC40" s="275"/>
      <c r="DD40" s="275"/>
      <c r="DE40" s="276"/>
      <c r="DF40" s="274"/>
      <c r="DG40" s="275"/>
      <c r="DH40" s="275"/>
      <c r="DI40" s="275"/>
      <c r="DJ40" s="275"/>
      <c r="DK40" s="276"/>
      <c r="DL40" s="274"/>
      <c r="DM40" s="275"/>
      <c r="DN40" s="275"/>
      <c r="DO40" s="275"/>
      <c r="DP40" s="275"/>
      <c r="DQ40" s="275"/>
      <c r="DR40" s="276"/>
      <c r="DS40" s="274"/>
      <c r="DT40" s="275"/>
      <c r="DU40" s="275"/>
      <c r="DV40" s="275"/>
      <c r="DW40" s="275"/>
      <c r="DX40" s="276"/>
      <c r="DY40" s="274"/>
      <c r="DZ40" s="275"/>
      <c r="EA40" s="275"/>
      <c r="EB40" s="275"/>
      <c r="EC40" s="275"/>
      <c r="ED40" s="275"/>
      <c r="EE40" s="276"/>
      <c r="EF40" s="274"/>
      <c r="EG40" s="275"/>
      <c r="EH40" s="275"/>
      <c r="EI40" s="275"/>
      <c r="EJ40" s="275"/>
      <c r="EK40" s="316"/>
    </row>
    <row r="41" spans="1:141" s="55" customFormat="1" ht="12.75" x14ac:dyDescent="0.2">
      <c r="A41" s="266" t="s">
        <v>1136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182"/>
      <c r="U41" s="183"/>
      <c r="V41" s="183"/>
      <c r="W41" s="183"/>
      <c r="X41" s="183"/>
      <c r="Y41" s="274"/>
      <c r="Z41" s="275"/>
      <c r="AA41" s="275"/>
      <c r="AB41" s="275"/>
      <c r="AC41" s="275"/>
      <c r="AD41" s="275"/>
      <c r="AE41" s="276"/>
      <c r="AF41" s="274"/>
      <c r="AG41" s="275"/>
      <c r="AH41" s="275"/>
      <c r="AI41" s="275"/>
      <c r="AJ41" s="275"/>
      <c r="AK41" s="276"/>
      <c r="AL41" s="274"/>
      <c r="AM41" s="275"/>
      <c r="AN41" s="275"/>
      <c r="AO41" s="275"/>
      <c r="AP41" s="275"/>
      <c r="AQ41" s="275"/>
      <c r="AR41" s="276"/>
      <c r="AS41" s="274"/>
      <c r="AT41" s="275"/>
      <c r="AU41" s="275"/>
      <c r="AV41" s="275"/>
      <c r="AW41" s="275"/>
      <c r="AX41" s="276"/>
      <c r="AY41" s="274"/>
      <c r="AZ41" s="275"/>
      <c r="BA41" s="275"/>
      <c r="BB41" s="275"/>
      <c r="BC41" s="275"/>
      <c r="BD41" s="275"/>
      <c r="BE41" s="276"/>
      <c r="BF41" s="274"/>
      <c r="BG41" s="275"/>
      <c r="BH41" s="275"/>
      <c r="BI41" s="275"/>
      <c r="BJ41" s="275"/>
      <c r="BK41" s="276"/>
      <c r="BL41" s="274"/>
      <c r="BM41" s="275"/>
      <c r="BN41" s="275"/>
      <c r="BO41" s="275"/>
      <c r="BP41" s="275"/>
      <c r="BQ41" s="275"/>
      <c r="BR41" s="276"/>
      <c r="BS41" s="274"/>
      <c r="BT41" s="275"/>
      <c r="BU41" s="275"/>
      <c r="BV41" s="275"/>
      <c r="BW41" s="275"/>
      <c r="BX41" s="276"/>
      <c r="BY41" s="274"/>
      <c r="BZ41" s="275"/>
      <c r="CA41" s="275"/>
      <c r="CB41" s="275"/>
      <c r="CC41" s="275"/>
      <c r="CD41" s="275"/>
      <c r="CE41" s="276"/>
      <c r="CF41" s="274"/>
      <c r="CG41" s="275"/>
      <c r="CH41" s="275"/>
      <c r="CI41" s="275"/>
      <c r="CJ41" s="275"/>
      <c r="CK41" s="276"/>
      <c r="CL41" s="274"/>
      <c r="CM41" s="275"/>
      <c r="CN41" s="275"/>
      <c r="CO41" s="275"/>
      <c r="CP41" s="275"/>
      <c r="CQ41" s="275"/>
      <c r="CR41" s="276"/>
      <c r="CS41" s="274"/>
      <c r="CT41" s="275"/>
      <c r="CU41" s="275"/>
      <c r="CV41" s="275"/>
      <c r="CW41" s="275"/>
      <c r="CX41" s="276"/>
      <c r="CY41" s="274"/>
      <c r="CZ41" s="275"/>
      <c r="DA41" s="275"/>
      <c r="DB41" s="275"/>
      <c r="DC41" s="275"/>
      <c r="DD41" s="275"/>
      <c r="DE41" s="276"/>
      <c r="DF41" s="274"/>
      <c r="DG41" s="275"/>
      <c r="DH41" s="275"/>
      <c r="DI41" s="275"/>
      <c r="DJ41" s="275"/>
      <c r="DK41" s="276"/>
      <c r="DL41" s="274"/>
      <c r="DM41" s="275"/>
      <c r="DN41" s="275"/>
      <c r="DO41" s="275"/>
      <c r="DP41" s="275"/>
      <c r="DQ41" s="275"/>
      <c r="DR41" s="276"/>
      <c r="DS41" s="274"/>
      <c r="DT41" s="275"/>
      <c r="DU41" s="275"/>
      <c r="DV41" s="275"/>
      <c r="DW41" s="275"/>
      <c r="DX41" s="276"/>
      <c r="DY41" s="274"/>
      <c r="DZ41" s="275"/>
      <c r="EA41" s="275"/>
      <c r="EB41" s="275"/>
      <c r="EC41" s="275"/>
      <c r="ED41" s="275"/>
      <c r="EE41" s="276"/>
      <c r="EF41" s="274"/>
      <c r="EG41" s="275"/>
      <c r="EH41" s="275"/>
      <c r="EI41" s="275"/>
      <c r="EJ41" s="275"/>
      <c r="EK41" s="316"/>
    </row>
    <row r="42" spans="1:141" s="55" customFormat="1" ht="12.75" x14ac:dyDescent="0.2">
      <c r="A42" s="266" t="s">
        <v>1138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182"/>
      <c r="U42" s="183"/>
      <c r="V42" s="183"/>
      <c r="W42" s="183"/>
      <c r="X42" s="183"/>
      <c r="Y42" s="274"/>
      <c r="Z42" s="275"/>
      <c r="AA42" s="275"/>
      <c r="AB42" s="275"/>
      <c r="AC42" s="275"/>
      <c r="AD42" s="275"/>
      <c r="AE42" s="276"/>
      <c r="AF42" s="274"/>
      <c r="AG42" s="275"/>
      <c r="AH42" s="275"/>
      <c r="AI42" s="275"/>
      <c r="AJ42" s="275"/>
      <c r="AK42" s="276"/>
      <c r="AL42" s="274"/>
      <c r="AM42" s="275"/>
      <c r="AN42" s="275"/>
      <c r="AO42" s="275"/>
      <c r="AP42" s="275"/>
      <c r="AQ42" s="275"/>
      <c r="AR42" s="276"/>
      <c r="AS42" s="274"/>
      <c r="AT42" s="275"/>
      <c r="AU42" s="275"/>
      <c r="AV42" s="275"/>
      <c r="AW42" s="275"/>
      <c r="AX42" s="276"/>
      <c r="AY42" s="274"/>
      <c r="AZ42" s="275"/>
      <c r="BA42" s="275"/>
      <c r="BB42" s="275"/>
      <c r="BC42" s="275"/>
      <c r="BD42" s="275"/>
      <c r="BE42" s="276"/>
      <c r="BF42" s="274"/>
      <c r="BG42" s="275"/>
      <c r="BH42" s="275"/>
      <c r="BI42" s="275"/>
      <c r="BJ42" s="275"/>
      <c r="BK42" s="276"/>
      <c r="BL42" s="274"/>
      <c r="BM42" s="275"/>
      <c r="BN42" s="275"/>
      <c r="BO42" s="275"/>
      <c r="BP42" s="275"/>
      <c r="BQ42" s="275"/>
      <c r="BR42" s="276"/>
      <c r="BS42" s="274"/>
      <c r="BT42" s="275"/>
      <c r="BU42" s="275"/>
      <c r="BV42" s="275"/>
      <c r="BW42" s="275"/>
      <c r="BX42" s="276"/>
      <c r="BY42" s="274"/>
      <c r="BZ42" s="275"/>
      <c r="CA42" s="275"/>
      <c r="CB42" s="275"/>
      <c r="CC42" s="275"/>
      <c r="CD42" s="275"/>
      <c r="CE42" s="276"/>
      <c r="CF42" s="274"/>
      <c r="CG42" s="275"/>
      <c r="CH42" s="275"/>
      <c r="CI42" s="275"/>
      <c r="CJ42" s="275"/>
      <c r="CK42" s="276"/>
      <c r="CL42" s="274"/>
      <c r="CM42" s="275"/>
      <c r="CN42" s="275"/>
      <c r="CO42" s="275"/>
      <c r="CP42" s="275"/>
      <c r="CQ42" s="275"/>
      <c r="CR42" s="276"/>
      <c r="CS42" s="274"/>
      <c r="CT42" s="275"/>
      <c r="CU42" s="275"/>
      <c r="CV42" s="275"/>
      <c r="CW42" s="275"/>
      <c r="CX42" s="276"/>
      <c r="CY42" s="274"/>
      <c r="CZ42" s="275"/>
      <c r="DA42" s="275"/>
      <c r="DB42" s="275"/>
      <c r="DC42" s="275"/>
      <c r="DD42" s="275"/>
      <c r="DE42" s="276"/>
      <c r="DF42" s="274"/>
      <c r="DG42" s="275"/>
      <c r="DH42" s="275"/>
      <c r="DI42" s="275"/>
      <c r="DJ42" s="275"/>
      <c r="DK42" s="276"/>
      <c r="DL42" s="274"/>
      <c r="DM42" s="275"/>
      <c r="DN42" s="275"/>
      <c r="DO42" s="275"/>
      <c r="DP42" s="275"/>
      <c r="DQ42" s="275"/>
      <c r="DR42" s="276"/>
      <c r="DS42" s="274"/>
      <c r="DT42" s="275"/>
      <c r="DU42" s="275"/>
      <c r="DV42" s="275"/>
      <c r="DW42" s="275"/>
      <c r="DX42" s="276"/>
      <c r="DY42" s="274"/>
      <c r="DZ42" s="275"/>
      <c r="EA42" s="275"/>
      <c r="EB42" s="275"/>
      <c r="EC42" s="275"/>
      <c r="ED42" s="275"/>
      <c r="EE42" s="276"/>
      <c r="EF42" s="274"/>
      <c r="EG42" s="275"/>
      <c r="EH42" s="275"/>
      <c r="EI42" s="275"/>
      <c r="EJ42" s="275"/>
      <c r="EK42" s="316"/>
    </row>
    <row r="43" spans="1:141" s="55" customFormat="1" ht="12.75" x14ac:dyDescent="0.2">
      <c r="A43" s="222" t="s">
        <v>1137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182"/>
      <c r="U43" s="183"/>
      <c r="V43" s="183"/>
      <c r="W43" s="183"/>
      <c r="X43" s="183"/>
      <c r="Y43" s="226"/>
      <c r="Z43" s="227"/>
      <c r="AA43" s="227"/>
      <c r="AB43" s="227"/>
      <c r="AC43" s="227"/>
      <c r="AD43" s="227"/>
      <c r="AE43" s="228"/>
      <c r="AF43" s="226"/>
      <c r="AG43" s="227"/>
      <c r="AH43" s="227"/>
      <c r="AI43" s="227"/>
      <c r="AJ43" s="227"/>
      <c r="AK43" s="228"/>
      <c r="AL43" s="226"/>
      <c r="AM43" s="227"/>
      <c r="AN43" s="227"/>
      <c r="AO43" s="227"/>
      <c r="AP43" s="227"/>
      <c r="AQ43" s="227"/>
      <c r="AR43" s="228"/>
      <c r="AS43" s="226"/>
      <c r="AT43" s="227"/>
      <c r="AU43" s="227"/>
      <c r="AV43" s="227"/>
      <c r="AW43" s="227"/>
      <c r="AX43" s="228"/>
      <c r="AY43" s="226"/>
      <c r="AZ43" s="227"/>
      <c r="BA43" s="227"/>
      <c r="BB43" s="227"/>
      <c r="BC43" s="227"/>
      <c r="BD43" s="227"/>
      <c r="BE43" s="228"/>
      <c r="BF43" s="226"/>
      <c r="BG43" s="227"/>
      <c r="BH43" s="227"/>
      <c r="BI43" s="227"/>
      <c r="BJ43" s="227"/>
      <c r="BK43" s="228"/>
      <c r="BL43" s="226"/>
      <c r="BM43" s="227"/>
      <c r="BN43" s="227"/>
      <c r="BO43" s="227"/>
      <c r="BP43" s="227"/>
      <c r="BQ43" s="227"/>
      <c r="BR43" s="228"/>
      <c r="BS43" s="226"/>
      <c r="BT43" s="227"/>
      <c r="BU43" s="227"/>
      <c r="BV43" s="227"/>
      <c r="BW43" s="227"/>
      <c r="BX43" s="228"/>
      <c r="BY43" s="226"/>
      <c r="BZ43" s="227"/>
      <c r="CA43" s="227"/>
      <c r="CB43" s="227"/>
      <c r="CC43" s="227"/>
      <c r="CD43" s="227"/>
      <c r="CE43" s="228"/>
      <c r="CF43" s="226"/>
      <c r="CG43" s="227"/>
      <c r="CH43" s="227"/>
      <c r="CI43" s="227"/>
      <c r="CJ43" s="227"/>
      <c r="CK43" s="228"/>
      <c r="CL43" s="226"/>
      <c r="CM43" s="227"/>
      <c r="CN43" s="227"/>
      <c r="CO43" s="227"/>
      <c r="CP43" s="227"/>
      <c r="CQ43" s="227"/>
      <c r="CR43" s="228"/>
      <c r="CS43" s="226"/>
      <c r="CT43" s="227"/>
      <c r="CU43" s="227"/>
      <c r="CV43" s="227"/>
      <c r="CW43" s="227"/>
      <c r="CX43" s="228"/>
      <c r="CY43" s="226"/>
      <c r="CZ43" s="227"/>
      <c r="DA43" s="227"/>
      <c r="DB43" s="227"/>
      <c r="DC43" s="227"/>
      <c r="DD43" s="227"/>
      <c r="DE43" s="228"/>
      <c r="DF43" s="226"/>
      <c r="DG43" s="227"/>
      <c r="DH43" s="227"/>
      <c r="DI43" s="227"/>
      <c r="DJ43" s="227"/>
      <c r="DK43" s="228"/>
      <c r="DL43" s="226"/>
      <c r="DM43" s="227"/>
      <c r="DN43" s="227"/>
      <c r="DO43" s="227"/>
      <c r="DP43" s="227"/>
      <c r="DQ43" s="227"/>
      <c r="DR43" s="228"/>
      <c r="DS43" s="226"/>
      <c r="DT43" s="227"/>
      <c r="DU43" s="227"/>
      <c r="DV43" s="227"/>
      <c r="DW43" s="227"/>
      <c r="DX43" s="228"/>
      <c r="DY43" s="226"/>
      <c r="DZ43" s="227"/>
      <c r="EA43" s="227"/>
      <c r="EB43" s="227"/>
      <c r="EC43" s="227"/>
      <c r="ED43" s="227"/>
      <c r="EE43" s="228"/>
      <c r="EF43" s="226"/>
      <c r="EG43" s="227"/>
      <c r="EH43" s="227"/>
      <c r="EI43" s="227"/>
      <c r="EJ43" s="227"/>
      <c r="EK43" s="317"/>
    </row>
    <row r="44" spans="1:141" s="55" customFormat="1" ht="12.75" x14ac:dyDescent="0.2">
      <c r="A44" s="278" t="s">
        <v>149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182" t="s">
        <v>1127</v>
      </c>
      <c r="U44" s="183"/>
      <c r="V44" s="183"/>
      <c r="W44" s="183"/>
      <c r="X44" s="183"/>
      <c r="Y44" s="223"/>
      <c r="Z44" s="224"/>
      <c r="AA44" s="224"/>
      <c r="AB44" s="224"/>
      <c r="AC44" s="224"/>
      <c r="AD44" s="224"/>
      <c r="AE44" s="225"/>
      <c r="AF44" s="223"/>
      <c r="AG44" s="224"/>
      <c r="AH44" s="224"/>
      <c r="AI44" s="224"/>
      <c r="AJ44" s="224"/>
      <c r="AK44" s="225"/>
      <c r="AL44" s="223"/>
      <c r="AM44" s="224"/>
      <c r="AN44" s="224"/>
      <c r="AO44" s="224"/>
      <c r="AP44" s="224"/>
      <c r="AQ44" s="224"/>
      <c r="AR44" s="225"/>
      <c r="AS44" s="223"/>
      <c r="AT44" s="224"/>
      <c r="AU44" s="224"/>
      <c r="AV44" s="224"/>
      <c r="AW44" s="224"/>
      <c r="AX44" s="225"/>
      <c r="AY44" s="223"/>
      <c r="AZ44" s="224"/>
      <c r="BA44" s="224"/>
      <c r="BB44" s="224"/>
      <c r="BC44" s="224"/>
      <c r="BD44" s="224"/>
      <c r="BE44" s="225"/>
      <c r="BF44" s="223"/>
      <c r="BG44" s="224"/>
      <c r="BH44" s="224"/>
      <c r="BI44" s="224"/>
      <c r="BJ44" s="224"/>
      <c r="BK44" s="225"/>
      <c r="BL44" s="223"/>
      <c r="BM44" s="224"/>
      <c r="BN44" s="224"/>
      <c r="BO44" s="224"/>
      <c r="BP44" s="224"/>
      <c r="BQ44" s="224"/>
      <c r="BR44" s="225"/>
      <c r="BS44" s="223"/>
      <c r="BT44" s="224"/>
      <c r="BU44" s="224"/>
      <c r="BV44" s="224"/>
      <c r="BW44" s="224"/>
      <c r="BX44" s="225"/>
      <c r="BY44" s="223"/>
      <c r="BZ44" s="224"/>
      <c r="CA44" s="224"/>
      <c r="CB44" s="224"/>
      <c r="CC44" s="224"/>
      <c r="CD44" s="224"/>
      <c r="CE44" s="225"/>
      <c r="CF44" s="223"/>
      <c r="CG44" s="224"/>
      <c r="CH44" s="224"/>
      <c r="CI44" s="224"/>
      <c r="CJ44" s="224"/>
      <c r="CK44" s="225"/>
      <c r="CL44" s="223"/>
      <c r="CM44" s="224"/>
      <c r="CN44" s="224"/>
      <c r="CO44" s="224"/>
      <c r="CP44" s="224"/>
      <c r="CQ44" s="224"/>
      <c r="CR44" s="225"/>
      <c r="CS44" s="223"/>
      <c r="CT44" s="224"/>
      <c r="CU44" s="224"/>
      <c r="CV44" s="224"/>
      <c r="CW44" s="224"/>
      <c r="CX44" s="225"/>
      <c r="CY44" s="223"/>
      <c r="CZ44" s="224"/>
      <c r="DA44" s="224"/>
      <c r="DB44" s="224"/>
      <c r="DC44" s="224"/>
      <c r="DD44" s="224"/>
      <c r="DE44" s="225"/>
      <c r="DF44" s="223"/>
      <c r="DG44" s="224"/>
      <c r="DH44" s="224"/>
      <c r="DI44" s="224"/>
      <c r="DJ44" s="224"/>
      <c r="DK44" s="225"/>
      <c r="DL44" s="223"/>
      <c r="DM44" s="224"/>
      <c r="DN44" s="224"/>
      <c r="DO44" s="224"/>
      <c r="DP44" s="224"/>
      <c r="DQ44" s="224"/>
      <c r="DR44" s="225"/>
      <c r="DS44" s="223"/>
      <c r="DT44" s="224"/>
      <c r="DU44" s="224"/>
      <c r="DV44" s="224"/>
      <c r="DW44" s="224"/>
      <c r="DX44" s="225"/>
      <c r="DY44" s="223"/>
      <c r="DZ44" s="224"/>
      <c r="EA44" s="224"/>
      <c r="EB44" s="224"/>
      <c r="EC44" s="224"/>
      <c r="ED44" s="224"/>
      <c r="EE44" s="225"/>
      <c r="EF44" s="223"/>
      <c r="EG44" s="224"/>
      <c r="EH44" s="224"/>
      <c r="EI44" s="224"/>
      <c r="EJ44" s="224"/>
      <c r="EK44" s="315"/>
    </row>
    <row r="45" spans="1:141" s="55" customFormat="1" ht="12.75" x14ac:dyDescent="0.2">
      <c r="A45" s="271" t="s">
        <v>1110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182"/>
      <c r="U45" s="183"/>
      <c r="V45" s="183"/>
      <c r="W45" s="183"/>
      <c r="X45" s="183"/>
      <c r="Y45" s="226"/>
      <c r="Z45" s="227"/>
      <c r="AA45" s="227"/>
      <c r="AB45" s="227"/>
      <c r="AC45" s="227"/>
      <c r="AD45" s="227"/>
      <c r="AE45" s="228"/>
      <c r="AF45" s="226"/>
      <c r="AG45" s="227"/>
      <c r="AH45" s="227"/>
      <c r="AI45" s="227"/>
      <c r="AJ45" s="227"/>
      <c r="AK45" s="228"/>
      <c r="AL45" s="226"/>
      <c r="AM45" s="227"/>
      <c r="AN45" s="227"/>
      <c r="AO45" s="227"/>
      <c r="AP45" s="227"/>
      <c r="AQ45" s="227"/>
      <c r="AR45" s="228"/>
      <c r="AS45" s="226"/>
      <c r="AT45" s="227"/>
      <c r="AU45" s="227"/>
      <c r="AV45" s="227"/>
      <c r="AW45" s="227"/>
      <c r="AX45" s="228"/>
      <c r="AY45" s="226"/>
      <c r="AZ45" s="227"/>
      <c r="BA45" s="227"/>
      <c r="BB45" s="227"/>
      <c r="BC45" s="227"/>
      <c r="BD45" s="227"/>
      <c r="BE45" s="228"/>
      <c r="BF45" s="226"/>
      <c r="BG45" s="227"/>
      <c r="BH45" s="227"/>
      <c r="BI45" s="227"/>
      <c r="BJ45" s="227"/>
      <c r="BK45" s="228"/>
      <c r="BL45" s="226"/>
      <c r="BM45" s="227"/>
      <c r="BN45" s="227"/>
      <c r="BO45" s="227"/>
      <c r="BP45" s="227"/>
      <c r="BQ45" s="227"/>
      <c r="BR45" s="228"/>
      <c r="BS45" s="226"/>
      <c r="BT45" s="227"/>
      <c r="BU45" s="227"/>
      <c r="BV45" s="227"/>
      <c r="BW45" s="227"/>
      <c r="BX45" s="228"/>
      <c r="BY45" s="226"/>
      <c r="BZ45" s="227"/>
      <c r="CA45" s="227"/>
      <c r="CB45" s="227"/>
      <c r="CC45" s="227"/>
      <c r="CD45" s="227"/>
      <c r="CE45" s="228"/>
      <c r="CF45" s="226"/>
      <c r="CG45" s="227"/>
      <c r="CH45" s="227"/>
      <c r="CI45" s="227"/>
      <c r="CJ45" s="227"/>
      <c r="CK45" s="228"/>
      <c r="CL45" s="226"/>
      <c r="CM45" s="227"/>
      <c r="CN45" s="227"/>
      <c r="CO45" s="227"/>
      <c r="CP45" s="227"/>
      <c r="CQ45" s="227"/>
      <c r="CR45" s="228"/>
      <c r="CS45" s="226"/>
      <c r="CT45" s="227"/>
      <c r="CU45" s="227"/>
      <c r="CV45" s="227"/>
      <c r="CW45" s="227"/>
      <c r="CX45" s="228"/>
      <c r="CY45" s="226"/>
      <c r="CZ45" s="227"/>
      <c r="DA45" s="227"/>
      <c r="DB45" s="227"/>
      <c r="DC45" s="227"/>
      <c r="DD45" s="227"/>
      <c r="DE45" s="228"/>
      <c r="DF45" s="226"/>
      <c r="DG45" s="227"/>
      <c r="DH45" s="227"/>
      <c r="DI45" s="227"/>
      <c r="DJ45" s="227"/>
      <c r="DK45" s="228"/>
      <c r="DL45" s="226"/>
      <c r="DM45" s="227"/>
      <c r="DN45" s="227"/>
      <c r="DO45" s="227"/>
      <c r="DP45" s="227"/>
      <c r="DQ45" s="227"/>
      <c r="DR45" s="228"/>
      <c r="DS45" s="226"/>
      <c r="DT45" s="227"/>
      <c r="DU45" s="227"/>
      <c r="DV45" s="227"/>
      <c r="DW45" s="227"/>
      <c r="DX45" s="228"/>
      <c r="DY45" s="226"/>
      <c r="DZ45" s="227"/>
      <c r="EA45" s="227"/>
      <c r="EB45" s="227"/>
      <c r="EC45" s="227"/>
      <c r="ED45" s="227"/>
      <c r="EE45" s="228"/>
      <c r="EF45" s="226"/>
      <c r="EG45" s="227"/>
      <c r="EH45" s="227"/>
      <c r="EI45" s="227"/>
      <c r="EJ45" s="227"/>
      <c r="EK45" s="317"/>
    </row>
    <row r="46" spans="1:141" s="55" customFormat="1" ht="12.75" x14ac:dyDescent="0.2">
      <c r="A46" s="277" t="s">
        <v>1131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198" t="s">
        <v>1128</v>
      </c>
      <c r="U46" s="199"/>
      <c r="V46" s="199"/>
      <c r="W46" s="199"/>
      <c r="X46" s="330"/>
      <c r="Y46" s="223"/>
      <c r="Z46" s="224"/>
      <c r="AA46" s="224"/>
      <c r="AB46" s="224"/>
      <c r="AC46" s="224"/>
      <c r="AD46" s="224"/>
      <c r="AE46" s="225"/>
      <c r="AF46" s="223"/>
      <c r="AG46" s="224"/>
      <c r="AH46" s="224"/>
      <c r="AI46" s="224"/>
      <c r="AJ46" s="224"/>
      <c r="AK46" s="225"/>
      <c r="AL46" s="223"/>
      <c r="AM46" s="224"/>
      <c r="AN46" s="224"/>
      <c r="AO46" s="224"/>
      <c r="AP46" s="224"/>
      <c r="AQ46" s="224"/>
      <c r="AR46" s="225"/>
      <c r="AS46" s="223"/>
      <c r="AT46" s="224"/>
      <c r="AU46" s="224"/>
      <c r="AV46" s="224"/>
      <c r="AW46" s="224"/>
      <c r="AX46" s="225"/>
      <c r="AY46" s="223"/>
      <c r="AZ46" s="224"/>
      <c r="BA46" s="224"/>
      <c r="BB46" s="224"/>
      <c r="BC46" s="224"/>
      <c r="BD46" s="224"/>
      <c r="BE46" s="225"/>
      <c r="BF46" s="223"/>
      <c r="BG46" s="224"/>
      <c r="BH46" s="224"/>
      <c r="BI46" s="224"/>
      <c r="BJ46" s="224"/>
      <c r="BK46" s="225"/>
      <c r="BL46" s="223"/>
      <c r="BM46" s="224"/>
      <c r="BN46" s="224"/>
      <c r="BO46" s="224"/>
      <c r="BP46" s="224"/>
      <c r="BQ46" s="224"/>
      <c r="BR46" s="225"/>
      <c r="BS46" s="223"/>
      <c r="BT46" s="224"/>
      <c r="BU46" s="224"/>
      <c r="BV46" s="224"/>
      <c r="BW46" s="224"/>
      <c r="BX46" s="225"/>
      <c r="BY46" s="223"/>
      <c r="BZ46" s="224"/>
      <c r="CA46" s="224"/>
      <c r="CB46" s="224"/>
      <c r="CC46" s="224"/>
      <c r="CD46" s="224"/>
      <c r="CE46" s="225"/>
      <c r="CF46" s="223"/>
      <c r="CG46" s="224"/>
      <c r="CH46" s="224"/>
      <c r="CI46" s="224"/>
      <c r="CJ46" s="224"/>
      <c r="CK46" s="225"/>
      <c r="CL46" s="223"/>
      <c r="CM46" s="224"/>
      <c r="CN46" s="224"/>
      <c r="CO46" s="224"/>
      <c r="CP46" s="224"/>
      <c r="CQ46" s="224"/>
      <c r="CR46" s="225"/>
      <c r="CS46" s="223"/>
      <c r="CT46" s="224"/>
      <c r="CU46" s="224"/>
      <c r="CV46" s="224"/>
      <c r="CW46" s="224"/>
      <c r="CX46" s="225"/>
      <c r="CY46" s="223"/>
      <c r="CZ46" s="224"/>
      <c r="DA46" s="224"/>
      <c r="DB46" s="224"/>
      <c r="DC46" s="224"/>
      <c r="DD46" s="224"/>
      <c r="DE46" s="225"/>
      <c r="DF46" s="223"/>
      <c r="DG46" s="224"/>
      <c r="DH46" s="224"/>
      <c r="DI46" s="224"/>
      <c r="DJ46" s="224"/>
      <c r="DK46" s="225"/>
      <c r="DL46" s="223"/>
      <c r="DM46" s="224"/>
      <c r="DN46" s="224"/>
      <c r="DO46" s="224"/>
      <c r="DP46" s="224"/>
      <c r="DQ46" s="224"/>
      <c r="DR46" s="225"/>
      <c r="DS46" s="223"/>
      <c r="DT46" s="224"/>
      <c r="DU46" s="224"/>
      <c r="DV46" s="224"/>
      <c r="DW46" s="224"/>
      <c r="DX46" s="225"/>
      <c r="DY46" s="223"/>
      <c r="DZ46" s="224"/>
      <c r="EA46" s="224"/>
      <c r="EB46" s="224"/>
      <c r="EC46" s="224"/>
      <c r="ED46" s="224"/>
      <c r="EE46" s="225"/>
      <c r="EF46" s="223"/>
      <c r="EG46" s="224"/>
      <c r="EH46" s="224"/>
      <c r="EI46" s="224"/>
      <c r="EJ46" s="224"/>
      <c r="EK46" s="315"/>
    </row>
    <row r="47" spans="1:141" s="55" customFormat="1" ht="12.75" x14ac:dyDescent="0.2">
      <c r="A47" s="271" t="s">
        <v>1132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01"/>
      <c r="U47" s="202"/>
      <c r="V47" s="202"/>
      <c r="W47" s="202"/>
      <c r="X47" s="331"/>
      <c r="Y47" s="226"/>
      <c r="Z47" s="227"/>
      <c r="AA47" s="227"/>
      <c r="AB47" s="227"/>
      <c r="AC47" s="227"/>
      <c r="AD47" s="227"/>
      <c r="AE47" s="228"/>
      <c r="AF47" s="226"/>
      <c r="AG47" s="227"/>
      <c r="AH47" s="227"/>
      <c r="AI47" s="227"/>
      <c r="AJ47" s="227"/>
      <c r="AK47" s="228"/>
      <c r="AL47" s="226"/>
      <c r="AM47" s="227"/>
      <c r="AN47" s="227"/>
      <c r="AO47" s="227"/>
      <c r="AP47" s="227"/>
      <c r="AQ47" s="227"/>
      <c r="AR47" s="228"/>
      <c r="AS47" s="226"/>
      <c r="AT47" s="227"/>
      <c r="AU47" s="227"/>
      <c r="AV47" s="227"/>
      <c r="AW47" s="227"/>
      <c r="AX47" s="228"/>
      <c r="AY47" s="226"/>
      <c r="AZ47" s="227"/>
      <c r="BA47" s="227"/>
      <c r="BB47" s="227"/>
      <c r="BC47" s="227"/>
      <c r="BD47" s="227"/>
      <c r="BE47" s="228"/>
      <c r="BF47" s="226"/>
      <c r="BG47" s="227"/>
      <c r="BH47" s="227"/>
      <c r="BI47" s="227"/>
      <c r="BJ47" s="227"/>
      <c r="BK47" s="228"/>
      <c r="BL47" s="226"/>
      <c r="BM47" s="227"/>
      <c r="BN47" s="227"/>
      <c r="BO47" s="227"/>
      <c r="BP47" s="227"/>
      <c r="BQ47" s="227"/>
      <c r="BR47" s="228"/>
      <c r="BS47" s="226"/>
      <c r="BT47" s="227"/>
      <c r="BU47" s="227"/>
      <c r="BV47" s="227"/>
      <c r="BW47" s="227"/>
      <c r="BX47" s="228"/>
      <c r="BY47" s="226"/>
      <c r="BZ47" s="227"/>
      <c r="CA47" s="227"/>
      <c r="CB47" s="227"/>
      <c r="CC47" s="227"/>
      <c r="CD47" s="227"/>
      <c r="CE47" s="228"/>
      <c r="CF47" s="226"/>
      <c r="CG47" s="227"/>
      <c r="CH47" s="227"/>
      <c r="CI47" s="227"/>
      <c r="CJ47" s="227"/>
      <c r="CK47" s="228"/>
      <c r="CL47" s="226"/>
      <c r="CM47" s="227"/>
      <c r="CN47" s="227"/>
      <c r="CO47" s="227"/>
      <c r="CP47" s="227"/>
      <c r="CQ47" s="227"/>
      <c r="CR47" s="228"/>
      <c r="CS47" s="226"/>
      <c r="CT47" s="227"/>
      <c r="CU47" s="227"/>
      <c r="CV47" s="227"/>
      <c r="CW47" s="227"/>
      <c r="CX47" s="228"/>
      <c r="CY47" s="226"/>
      <c r="CZ47" s="227"/>
      <c r="DA47" s="227"/>
      <c r="DB47" s="227"/>
      <c r="DC47" s="227"/>
      <c r="DD47" s="227"/>
      <c r="DE47" s="228"/>
      <c r="DF47" s="226"/>
      <c r="DG47" s="227"/>
      <c r="DH47" s="227"/>
      <c r="DI47" s="227"/>
      <c r="DJ47" s="227"/>
      <c r="DK47" s="228"/>
      <c r="DL47" s="226"/>
      <c r="DM47" s="227"/>
      <c r="DN47" s="227"/>
      <c r="DO47" s="227"/>
      <c r="DP47" s="227"/>
      <c r="DQ47" s="227"/>
      <c r="DR47" s="228"/>
      <c r="DS47" s="226"/>
      <c r="DT47" s="227"/>
      <c r="DU47" s="227"/>
      <c r="DV47" s="227"/>
      <c r="DW47" s="227"/>
      <c r="DX47" s="228"/>
      <c r="DY47" s="226"/>
      <c r="DZ47" s="227"/>
      <c r="EA47" s="227"/>
      <c r="EB47" s="227"/>
      <c r="EC47" s="227"/>
      <c r="ED47" s="227"/>
      <c r="EE47" s="228"/>
      <c r="EF47" s="226"/>
      <c r="EG47" s="227"/>
      <c r="EH47" s="227"/>
      <c r="EI47" s="227"/>
      <c r="EJ47" s="227"/>
      <c r="EK47" s="317"/>
    </row>
    <row r="48" spans="1:141" s="55" customFormat="1" ht="12.75" x14ac:dyDescent="0.2">
      <c r="A48" s="277" t="s">
        <v>1133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198" t="s">
        <v>1129</v>
      </c>
      <c r="U48" s="199"/>
      <c r="V48" s="199"/>
      <c r="W48" s="199"/>
      <c r="X48" s="330"/>
      <c r="Y48" s="223">
        <v>4646263</v>
      </c>
      <c r="Z48" s="224"/>
      <c r="AA48" s="224"/>
      <c r="AB48" s="224"/>
      <c r="AC48" s="224"/>
      <c r="AD48" s="224"/>
      <c r="AE48" s="225"/>
      <c r="AF48" s="223"/>
      <c r="AG48" s="224"/>
      <c r="AH48" s="224"/>
      <c r="AI48" s="224"/>
      <c r="AJ48" s="224"/>
      <c r="AK48" s="225"/>
      <c r="AL48" s="223">
        <v>69185</v>
      </c>
      <c r="AM48" s="224"/>
      <c r="AN48" s="224"/>
      <c r="AO48" s="224"/>
      <c r="AP48" s="224"/>
      <c r="AQ48" s="224"/>
      <c r="AR48" s="225"/>
      <c r="AS48" s="223"/>
      <c r="AT48" s="224"/>
      <c r="AU48" s="224"/>
      <c r="AV48" s="224"/>
      <c r="AW48" s="224"/>
      <c r="AX48" s="225"/>
      <c r="AY48" s="223"/>
      <c r="AZ48" s="224"/>
      <c r="BA48" s="224"/>
      <c r="BB48" s="224"/>
      <c r="BC48" s="224"/>
      <c r="BD48" s="224"/>
      <c r="BE48" s="225"/>
      <c r="BF48" s="223"/>
      <c r="BG48" s="224"/>
      <c r="BH48" s="224"/>
      <c r="BI48" s="224"/>
      <c r="BJ48" s="224"/>
      <c r="BK48" s="225"/>
      <c r="BL48" s="223"/>
      <c r="BM48" s="224"/>
      <c r="BN48" s="224"/>
      <c r="BO48" s="224"/>
      <c r="BP48" s="224"/>
      <c r="BQ48" s="224"/>
      <c r="BR48" s="225"/>
      <c r="BS48" s="223"/>
      <c r="BT48" s="224"/>
      <c r="BU48" s="224"/>
      <c r="BV48" s="224"/>
      <c r="BW48" s="224"/>
      <c r="BX48" s="225"/>
      <c r="BY48" s="223"/>
      <c r="BZ48" s="224"/>
      <c r="CA48" s="224"/>
      <c r="CB48" s="224"/>
      <c r="CC48" s="224"/>
      <c r="CD48" s="224"/>
      <c r="CE48" s="225"/>
      <c r="CF48" s="223"/>
      <c r="CG48" s="224"/>
      <c r="CH48" s="224"/>
      <c r="CI48" s="224"/>
      <c r="CJ48" s="224"/>
      <c r="CK48" s="225"/>
      <c r="CL48" s="223">
        <v>4577078</v>
      </c>
      <c r="CM48" s="224"/>
      <c r="CN48" s="224"/>
      <c r="CO48" s="224"/>
      <c r="CP48" s="224"/>
      <c r="CQ48" s="224"/>
      <c r="CR48" s="225"/>
      <c r="CS48" s="223"/>
      <c r="CT48" s="224"/>
      <c r="CU48" s="224"/>
      <c r="CV48" s="224"/>
      <c r="CW48" s="224"/>
      <c r="CX48" s="225"/>
      <c r="CY48" s="223"/>
      <c r="CZ48" s="224"/>
      <c r="DA48" s="224"/>
      <c r="DB48" s="224"/>
      <c r="DC48" s="224"/>
      <c r="DD48" s="224"/>
      <c r="DE48" s="225"/>
      <c r="DF48" s="223"/>
      <c r="DG48" s="224"/>
      <c r="DH48" s="224"/>
      <c r="DI48" s="224"/>
      <c r="DJ48" s="224"/>
      <c r="DK48" s="225"/>
      <c r="DL48" s="223"/>
      <c r="DM48" s="224"/>
      <c r="DN48" s="224"/>
      <c r="DO48" s="224"/>
      <c r="DP48" s="224"/>
      <c r="DQ48" s="224"/>
      <c r="DR48" s="225"/>
      <c r="DS48" s="223"/>
      <c r="DT48" s="224"/>
      <c r="DU48" s="224"/>
      <c r="DV48" s="224"/>
      <c r="DW48" s="224"/>
      <c r="DX48" s="225"/>
      <c r="DY48" s="223"/>
      <c r="DZ48" s="224"/>
      <c r="EA48" s="224"/>
      <c r="EB48" s="224"/>
      <c r="EC48" s="224"/>
      <c r="ED48" s="224"/>
      <c r="EE48" s="225"/>
      <c r="EF48" s="223"/>
      <c r="EG48" s="224"/>
      <c r="EH48" s="224"/>
      <c r="EI48" s="224"/>
      <c r="EJ48" s="224"/>
      <c r="EK48" s="315"/>
    </row>
    <row r="49" spans="1:141" s="55" customFormat="1" ht="12.75" x14ac:dyDescent="0.2">
      <c r="A49" s="271" t="s">
        <v>1134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01"/>
      <c r="U49" s="202"/>
      <c r="V49" s="202"/>
      <c r="W49" s="202"/>
      <c r="X49" s="331"/>
      <c r="Y49" s="226"/>
      <c r="Z49" s="227"/>
      <c r="AA49" s="227"/>
      <c r="AB49" s="227"/>
      <c r="AC49" s="227"/>
      <c r="AD49" s="227"/>
      <c r="AE49" s="228"/>
      <c r="AF49" s="226"/>
      <c r="AG49" s="227"/>
      <c r="AH49" s="227"/>
      <c r="AI49" s="227"/>
      <c r="AJ49" s="227"/>
      <c r="AK49" s="228"/>
      <c r="AL49" s="226"/>
      <c r="AM49" s="227"/>
      <c r="AN49" s="227"/>
      <c r="AO49" s="227"/>
      <c r="AP49" s="227"/>
      <c r="AQ49" s="227"/>
      <c r="AR49" s="228"/>
      <c r="AS49" s="226"/>
      <c r="AT49" s="227"/>
      <c r="AU49" s="227"/>
      <c r="AV49" s="227"/>
      <c r="AW49" s="227"/>
      <c r="AX49" s="228"/>
      <c r="AY49" s="226"/>
      <c r="AZ49" s="227"/>
      <c r="BA49" s="227"/>
      <c r="BB49" s="227"/>
      <c r="BC49" s="227"/>
      <c r="BD49" s="227"/>
      <c r="BE49" s="228"/>
      <c r="BF49" s="226"/>
      <c r="BG49" s="227"/>
      <c r="BH49" s="227"/>
      <c r="BI49" s="227"/>
      <c r="BJ49" s="227"/>
      <c r="BK49" s="228"/>
      <c r="BL49" s="226"/>
      <c r="BM49" s="227"/>
      <c r="BN49" s="227"/>
      <c r="BO49" s="227"/>
      <c r="BP49" s="227"/>
      <c r="BQ49" s="227"/>
      <c r="BR49" s="228"/>
      <c r="BS49" s="226"/>
      <c r="BT49" s="227"/>
      <c r="BU49" s="227"/>
      <c r="BV49" s="227"/>
      <c r="BW49" s="227"/>
      <c r="BX49" s="228"/>
      <c r="BY49" s="226"/>
      <c r="BZ49" s="227"/>
      <c r="CA49" s="227"/>
      <c r="CB49" s="227"/>
      <c r="CC49" s="227"/>
      <c r="CD49" s="227"/>
      <c r="CE49" s="228"/>
      <c r="CF49" s="226"/>
      <c r="CG49" s="227"/>
      <c r="CH49" s="227"/>
      <c r="CI49" s="227"/>
      <c r="CJ49" s="227"/>
      <c r="CK49" s="228"/>
      <c r="CL49" s="226"/>
      <c r="CM49" s="227"/>
      <c r="CN49" s="227"/>
      <c r="CO49" s="227"/>
      <c r="CP49" s="227"/>
      <c r="CQ49" s="227"/>
      <c r="CR49" s="228"/>
      <c r="CS49" s="226"/>
      <c r="CT49" s="227"/>
      <c r="CU49" s="227"/>
      <c r="CV49" s="227"/>
      <c r="CW49" s="227"/>
      <c r="CX49" s="228"/>
      <c r="CY49" s="226"/>
      <c r="CZ49" s="227"/>
      <c r="DA49" s="227"/>
      <c r="DB49" s="227"/>
      <c r="DC49" s="227"/>
      <c r="DD49" s="227"/>
      <c r="DE49" s="228"/>
      <c r="DF49" s="226"/>
      <c r="DG49" s="227"/>
      <c r="DH49" s="227"/>
      <c r="DI49" s="227"/>
      <c r="DJ49" s="227"/>
      <c r="DK49" s="228"/>
      <c r="DL49" s="226"/>
      <c r="DM49" s="227"/>
      <c r="DN49" s="227"/>
      <c r="DO49" s="227"/>
      <c r="DP49" s="227"/>
      <c r="DQ49" s="227"/>
      <c r="DR49" s="228"/>
      <c r="DS49" s="226"/>
      <c r="DT49" s="227"/>
      <c r="DU49" s="227"/>
      <c r="DV49" s="227"/>
      <c r="DW49" s="227"/>
      <c r="DX49" s="228"/>
      <c r="DY49" s="226"/>
      <c r="DZ49" s="227"/>
      <c r="EA49" s="227"/>
      <c r="EB49" s="227"/>
      <c r="EC49" s="227"/>
      <c r="ED49" s="227"/>
      <c r="EE49" s="228"/>
      <c r="EF49" s="226"/>
      <c r="EG49" s="227"/>
      <c r="EH49" s="227"/>
      <c r="EI49" s="227"/>
      <c r="EJ49" s="227"/>
      <c r="EK49" s="317"/>
    </row>
    <row r="50" spans="1:141" s="55" customFormat="1" ht="15" customHeight="1" x14ac:dyDescent="0.2">
      <c r="A50" s="271" t="s">
        <v>1111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182" t="s">
        <v>1130</v>
      </c>
      <c r="U50" s="183"/>
      <c r="V50" s="183"/>
      <c r="W50" s="183"/>
      <c r="X50" s="183"/>
      <c r="Y50" s="219">
        <v>1550718</v>
      </c>
      <c r="Z50" s="220"/>
      <c r="AA50" s="220"/>
      <c r="AB50" s="220"/>
      <c r="AC50" s="220"/>
      <c r="AD50" s="220"/>
      <c r="AE50" s="221"/>
      <c r="AF50" s="219"/>
      <c r="AG50" s="220"/>
      <c r="AH50" s="220"/>
      <c r="AI50" s="220"/>
      <c r="AJ50" s="220"/>
      <c r="AK50" s="221"/>
      <c r="AL50" s="219">
        <v>58215</v>
      </c>
      <c r="AM50" s="220"/>
      <c r="AN50" s="220"/>
      <c r="AO50" s="220"/>
      <c r="AP50" s="220"/>
      <c r="AQ50" s="220"/>
      <c r="AR50" s="221"/>
      <c r="AS50" s="219"/>
      <c r="AT50" s="220"/>
      <c r="AU50" s="220"/>
      <c r="AV50" s="220"/>
      <c r="AW50" s="220"/>
      <c r="AX50" s="221"/>
      <c r="AY50" s="219"/>
      <c r="AZ50" s="220"/>
      <c r="BA50" s="220"/>
      <c r="BB50" s="220"/>
      <c r="BC50" s="220"/>
      <c r="BD50" s="220"/>
      <c r="BE50" s="221"/>
      <c r="BF50" s="219"/>
      <c r="BG50" s="220"/>
      <c r="BH50" s="220"/>
      <c r="BI50" s="220"/>
      <c r="BJ50" s="220"/>
      <c r="BK50" s="221"/>
      <c r="BL50" s="219"/>
      <c r="BM50" s="220"/>
      <c r="BN50" s="220"/>
      <c r="BO50" s="220"/>
      <c r="BP50" s="220"/>
      <c r="BQ50" s="220"/>
      <c r="BR50" s="221"/>
      <c r="BS50" s="219"/>
      <c r="BT50" s="220"/>
      <c r="BU50" s="220"/>
      <c r="BV50" s="220"/>
      <c r="BW50" s="220"/>
      <c r="BX50" s="221"/>
      <c r="BY50" s="219"/>
      <c r="BZ50" s="220"/>
      <c r="CA50" s="220"/>
      <c r="CB50" s="220"/>
      <c r="CC50" s="220"/>
      <c r="CD50" s="220"/>
      <c r="CE50" s="221"/>
      <c r="CF50" s="219"/>
      <c r="CG50" s="220"/>
      <c r="CH50" s="220"/>
      <c r="CI50" s="220"/>
      <c r="CJ50" s="220"/>
      <c r="CK50" s="221"/>
      <c r="CL50" s="219">
        <v>1492503</v>
      </c>
      <c r="CM50" s="220"/>
      <c r="CN50" s="220"/>
      <c r="CO50" s="220"/>
      <c r="CP50" s="220"/>
      <c r="CQ50" s="220"/>
      <c r="CR50" s="221"/>
      <c r="CS50" s="219"/>
      <c r="CT50" s="220"/>
      <c r="CU50" s="220"/>
      <c r="CV50" s="220"/>
      <c r="CW50" s="220"/>
      <c r="CX50" s="221"/>
      <c r="CY50" s="219"/>
      <c r="CZ50" s="220"/>
      <c r="DA50" s="220"/>
      <c r="DB50" s="220"/>
      <c r="DC50" s="220"/>
      <c r="DD50" s="220"/>
      <c r="DE50" s="221"/>
      <c r="DF50" s="219"/>
      <c r="DG50" s="220"/>
      <c r="DH50" s="220"/>
      <c r="DI50" s="220"/>
      <c r="DJ50" s="220"/>
      <c r="DK50" s="221"/>
      <c r="DL50" s="219"/>
      <c r="DM50" s="220"/>
      <c r="DN50" s="220"/>
      <c r="DO50" s="220"/>
      <c r="DP50" s="220"/>
      <c r="DQ50" s="220"/>
      <c r="DR50" s="221"/>
      <c r="DS50" s="219"/>
      <c r="DT50" s="220"/>
      <c r="DU50" s="220"/>
      <c r="DV50" s="220"/>
      <c r="DW50" s="220"/>
      <c r="DX50" s="221"/>
      <c r="DY50" s="219"/>
      <c r="DZ50" s="220"/>
      <c r="EA50" s="220"/>
      <c r="EB50" s="220"/>
      <c r="EC50" s="220"/>
      <c r="ED50" s="220"/>
      <c r="EE50" s="221"/>
      <c r="EF50" s="219"/>
      <c r="EG50" s="220"/>
      <c r="EH50" s="220"/>
      <c r="EI50" s="220"/>
      <c r="EJ50" s="220"/>
      <c r="EK50" s="314"/>
    </row>
    <row r="51" spans="1:141" s="55" customFormat="1" ht="15" customHeight="1" x14ac:dyDescent="0.2">
      <c r="A51" s="271" t="s">
        <v>1112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182" t="s">
        <v>1117</v>
      </c>
      <c r="U51" s="183"/>
      <c r="V51" s="183"/>
      <c r="W51" s="183"/>
      <c r="X51" s="183"/>
      <c r="Y51" s="219"/>
      <c r="Z51" s="220"/>
      <c r="AA51" s="220"/>
      <c r="AB51" s="220"/>
      <c r="AC51" s="220"/>
      <c r="AD51" s="220"/>
      <c r="AE51" s="221"/>
      <c r="AF51" s="219"/>
      <c r="AG51" s="220"/>
      <c r="AH51" s="220"/>
      <c r="AI51" s="220"/>
      <c r="AJ51" s="220"/>
      <c r="AK51" s="221"/>
      <c r="AL51" s="219"/>
      <c r="AM51" s="220"/>
      <c r="AN51" s="220"/>
      <c r="AO51" s="220"/>
      <c r="AP51" s="220"/>
      <c r="AQ51" s="220"/>
      <c r="AR51" s="221"/>
      <c r="AS51" s="219"/>
      <c r="AT51" s="220"/>
      <c r="AU51" s="220"/>
      <c r="AV51" s="220"/>
      <c r="AW51" s="220"/>
      <c r="AX51" s="221"/>
      <c r="AY51" s="219"/>
      <c r="AZ51" s="220"/>
      <c r="BA51" s="220"/>
      <c r="BB51" s="220"/>
      <c r="BC51" s="220"/>
      <c r="BD51" s="220"/>
      <c r="BE51" s="221"/>
      <c r="BF51" s="219"/>
      <c r="BG51" s="220"/>
      <c r="BH51" s="220"/>
      <c r="BI51" s="220"/>
      <c r="BJ51" s="220"/>
      <c r="BK51" s="221"/>
      <c r="BL51" s="219"/>
      <c r="BM51" s="220"/>
      <c r="BN51" s="220"/>
      <c r="BO51" s="220"/>
      <c r="BP51" s="220"/>
      <c r="BQ51" s="220"/>
      <c r="BR51" s="221"/>
      <c r="BS51" s="219"/>
      <c r="BT51" s="220"/>
      <c r="BU51" s="220"/>
      <c r="BV51" s="220"/>
      <c r="BW51" s="220"/>
      <c r="BX51" s="221"/>
      <c r="BY51" s="219"/>
      <c r="BZ51" s="220"/>
      <c r="CA51" s="220"/>
      <c r="CB51" s="220"/>
      <c r="CC51" s="220"/>
      <c r="CD51" s="220"/>
      <c r="CE51" s="221"/>
      <c r="CF51" s="219"/>
      <c r="CG51" s="220"/>
      <c r="CH51" s="220"/>
      <c r="CI51" s="220"/>
      <c r="CJ51" s="220"/>
      <c r="CK51" s="221"/>
      <c r="CL51" s="219"/>
      <c r="CM51" s="220"/>
      <c r="CN51" s="220"/>
      <c r="CO51" s="220"/>
      <c r="CP51" s="220"/>
      <c r="CQ51" s="220"/>
      <c r="CR51" s="221"/>
      <c r="CS51" s="219"/>
      <c r="CT51" s="220"/>
      <c r="CU51" s="220"/>
      <c r="CV51" s="220"/>
      <c r="CW51" s="220"/>
      <c r="CX51" s="221"/>
      <c r="CY51" s="219"/>
      <c r="CZ51" s="220"/>
      <c r="DA51" s="220"/>
      <c r="DB51" s="220"/>
      <c r="DC51" s="220"/>
      <c r="DD51" s="220"/>
      <c r="DE51" s="221"/>
      <c r="DF51" s="219"/>
      <c r="DG51" s="220"/>
      <c r="DH51" s="220"/>
      <c r="DI51" s="220"/>
      <c r="DJ51" s="220"/>
      <c r="DK51" s="221"/>
      <c r="DL51" s="219"/>
      <c r="DM51" s="220"/>
      <c r="DN51" s="220"/>
      <c r="DO51" s="220"/>
      <c r="DP51" s="220"/>
      <c r="DQ51" s="220"/>
      <c r="DR51" s="221"/>
      <c r="DS51" s="219"/>
      <c r="DT51" s="220"/>
      <c r="DU51" s="220"/>
      <c r="DV51" s="220"/>
      <c r="DW51" s="220"/>
      <c r="DX51" s="221"/>
      <c r="DY51" s="219"/>
      <c r="DZ51" s="220"/>
      <c r="EA51" s="220"/>
      <c r="EB51" s="220"/>
      <c r="EC51" s="220"/>
      <c r="ED51" s="220"/>
      <c r="EE51" s="221"/>
      <c r="EF51" s="219"/>
      <c r="EG51" s="220"/>
      <c r="EH51" s="220"/>
      <c r="EI51" s="220"/>
      <c r="EJ51" s="220"/>
      <c r="EK51" s="314"/>
    </row>
    <row r="52" spans="1:141" s="55" customFormat="1" ht="15" customHeight="1" x14ac:dyDescent="0.2">
      <c r="A52" s="271" t="s">
        <v>1113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182" t="s">
        <v>1116</v>
      </c>
      <c r="U52" s="183"/>
      <c r="V52" s="183"/>
      <c r="W52" s="183"/>
      <c r="X52" s="183"/>
      <c r="Y52" s="219"/>
      <c r="Z52" s="220"/>
      <c r="AA52" s="220"/>
      <c r="AB52" s="220"/>
      <c r="AC52" s="220"/>
      <c r="AD52" s="220"/>
      <c r="AE52" s="221"/>
      <c r="AF52" s="219"/>
      <c r="AG52" s="220"/>
      <c r="AH52" s="220"/>
      <c r="AI52" s="220"/>
      <c r="AJ52" s="220"/>
      <c r="AK52" s="221"/>
      <c r="AL52" s="219"/>
      <c r="AM52" s="220"/>
      <c r="AN52" s="220"/>
      <c r="AO52" s="220"/>
      <c r="AP52" s="220"/>
      <c r="AQ52" s="220"/>
      <c r="AR52" s="221"/>
      <c r="AS52" s="219"/>
      <c r="AT52" s="220"/>
      <c r="AU52" s="220"/>
      <c r="AV52" s="220"/>
      <c r="AW52" s="220"/>
      <c r="AX52" s="221"/>
      <c r="AY52" s="219"/>
      <c r="AZ52" s="220"/>
      <c r="BA52" s="220"/>
      <c r="BB52" s="220"/>
      <c r="BC52" s="220"/>
      <c r="BD52" s="220"/>
      <c r="BE52" s="221"/>
      <c r="BF52" s="219"/>
      <c r="BG52" s="220"/>
      <c r="BH52" s="220"/>
      <c r="BI52" s="220"/>
      <c r="BJ52" s="220"/>
      <c r="BK52" s="221"/>
      <c r="BL52" s="219"/>
      <c r="BM52" s="220"/>
      <c r="BN52" s="220"/>
      <c r="BO52" s="220"/>
      <c r="BP52" s="220"/>
      <c r="BQ52" s="220"/>
      <c r="BR52" s="221"/>
      <c r="BS52" s="219"/>
      <c r="BT52" s="220"/>
      <c r="BU52" s="220"/>
      <c r="BV52" s="220"/>
      <c r="BW52" s="220"/>
      <c r="BX52" s="221"/>
      <c r="BY52" s="219"/>
      <c r="BZ52" s="220"/>
      <c r="CA52" s="220"/>
      <c r="CB52" s="220"/>
      <c r="CC52" s="220"/>
      <c r="CD52" s="220"/>
      <c r="CE52" s="221"/>
      <c r="CF52" s="219"/>
      <c r="CG52" s="220"/>
      <c r="CH52" s="220"/>
      <c r="CI52" s="220"/>
      <c r="CJ52" s="220"/>
      <c r="CK52" s="221"/>
      <c r="CL52" s="219"/>
      <c r="CM52" s="220"/>
      <c r="CN52" s="220"/>
      <c r="CO52" s="220"/>
      <c r="CP52" s="220"/>
      <c r="CQ52" s="220"/>
      <c r="CR52" s="221"/>
      <c r="CS52" s="219"/>
      <c r="CT52" s="220"/>
      <c r="CU52" s="220"/>
      <c r="CV52" s="220"/>
      <c r="CW52" s="220"/>
      <c r="CX52" s="221"/>
      <c r="CY52" s="219"/>
      <c r="CZ52" s="220"/>
      <c r="DA52" s="220"/>
      <c r="DB52" s="220"/>
      <c r="DC52" s="220"/>
      <c r="DD52" s="220"/>
      <c r="DE52" s="221"/>
      <c r="DF52" s="219"/>
      <c r="DG52" s="220"/>
      <c r="DH52" s="220"/>
      <c r="DI52" s="220"/>
      <c r="DJ52" s="220"/>
      <c r="DK52" s="221"/>
      <c r="DL52" s="219"/>
      <c r="DM52" s="220"/>
      <c r="DN52" s="220"/>
      <c r="DO52" s="220"/>
      <c r="DP52" s="220"/>
      <c r="DQ52" s="220"/>
      <c r="DR52" s="221"/>
      <c r="DS52" s="219"/>
      <c r="DT52" s="220"/>
      <c r="DU52" s="220"/>
      <c r="DV52" s="220"/>
      <c r="DW52" s="220"/>
      <c r="DX52" s="221"/>
      <c r="DY52" s="219"/>
      <c r="DZ52" s="220"/>
      <c r="EA52" s="220"/>
      <c r="EB52" s="220"/>
      <c r="EC52" s="220"/>
      <c r="ED52" s="220"/>
      <c r="EE52" s="221"/>
      <c r="EF52" s="219"/>
      <c r="EG52" s="220"/>
      <c r="EH52" s="220"/>
      <c r="EI52" s="220"/>
      <c r="EJ52" s="220"/>
      <c r="EK52" s="314"/>
    </row>
    <row r="53" spans="1:141" s="55" customFormat="1" ht="15" customHeight="1" x14ac:dyDescent="0.2">
      <c r="A53" s="273" t="s">
        <v>1114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320"/>
      <c r="T53" s="182" t="s">
        <v>1115</v>
      </c>
      <c r="U53" s="183"/>
      <c r="V53" s="183"/>
      <c r="W53" s="183"/>
      <c r="X53" s="183"/>
      <c r="Y53" s="219">
        <v>48234.66</v>
      </c>
      <c r="Z53" s="220"/>
      <c r="AA53" s="220"/>
      <c r="AB53" s="220"/>
      <c r="AC53" s="220"/>
      <c r="AD53" s="220"/>
      <c r="AE53" s="221"/>
      <c r="AF53" s="219"/>
      <c r="AG53" s="220"/>
      <c r="AH53" s="220"/>
      <c r="AI53" s="220"/>
      <c r="AJ53" s="220"/>
      <c r="AK53" s="221"/>
      <c r="AL53" s="219"/>
      <c r="AM53" s="220"/>
      <c r="AN53" s="220"/>
      <c r="AO53" s="220"/>
      <c r="AP53" s="220"/>
      <c r="AQ53" s="220"/>
      <c r="AR53" s="221"/>
      <c r="AS53" s="219"/>
      <c r="AT53" s="220"/>
      <c r="AU53" s="220"/>
      <c r="AV53" s="220"/>
      <c r="AW53" s="220"/>
      <c r="AX53" s="221"/>
      <c r="AY53" s="219"/>
      <c r="AZ53" s="220"/>
      <c r="BA53" s="220"/>
      <c r="BB53" s="220"/>
      <c r="BC53" s="220"/>
      <c r="BD53" s="220"/>
      <c r="BE53" s="221"/>
      <c r="BF53" s="219"/>
      <c r="BG53" s="220"/>
      <c r="BH53" s="220"/>
      <c r="BI53" s="220"/>
      <c r="BJ53" s="220"/>
      <c r="BK53" s="221"/>
      <c r="BL53" s="219"/>
      <c r="BM53" s="220"/>
      <c r="BN53" s="220"/>
      <c r="BO53" s="220"/>
      <c r="BP53" s="220"/>
      <c r="BQ53" s="220"/>
      <c r="BR53" s="221"/>
      <c r="BS53" s="219"/>
      <c r="BT53" s="220"/>
      <c r="BU53" s="220"/>
      <c r="BV53" s="220"/>
      <c r="BW53" s="220"/>
      <c r="BX53" s="221"/>
      <c r="BY53" s="219"/>
      <c r="BZ53" s="220"/>
      <c r="CA53" s="220"/>
      <c r="CB53" s="220"/>
      <c r="CC53" s="220"/>
      <c r="CD53" s="220"/>
      <c r="CE53" s="221"/>
      <c r="CF53" s="219"/>
      <c r="CG53" s="220"/>
      <c r="CH53" s="220"/>
      <c r="CI53" s="220"/>
      <c r="CJ53" s="220"/>
      <c r="CK53" s="221"/>
      <c r="CL53" s="219">
        <v>25328</v>
      </c>
      <c r="CM53" s="220"/>
      <c r="CN53" s="220"/>
      <c r="CO53" s="220"/>
      <c r="CP53" s="220"/>
      <c r="CQ53" s="220"/>
      <c r="CR53" s="221"/>
      <c r="CS53" s="219"/>
      <c r="CT53" s="220"/>
      <c r="CU53" s="220"/>
      <c r="CV53" s="220"/>
      <c r="CW53" s="220"/>
      <c r="CX53" s="221"/>
      <c r="CY53" s="219">
        <v>22906.66</v>
      </c>
      <c r="CZ53" s="220"/>
      <c r="DA53" s="220"/>
      <c r="DB53" s="220"/>
      <c r="DC53" s="220"/>
      <c r="DD53" s="220"/>
      <c r="DE53" s="221"/>
      <c r="DF53" s="219"/>
      <c r="DG53" s="220"/>
      <c r="DH53" s="220"/>
      <c r="DI53" s="220"/>
      <c r="DJ53" s="220"/>
      <c r="DK53" s="221"/>
      <c r="DL53" s="219">
        <v>22906.66</v>
      </c>
      <c r="DM53" s="220"/>
      <c r="DN53" s="220"/>
      <c r="DO53" s="220"/>
      <c r="DP53" s="220"/>
      <c r="DQ53" s="220"/>
      <c r="DR53" s="221"/>
      <c r="DS53" s="219"/>
      <c r="DT53" s="220"/>
      <c r="DU53" s="220"/>
      <c r="DV53" s="220"/>
      <c r="DW53" s="220"/>
      <c r="DX53" s="221"/>
      <c r="DY53" s="219"/>
      <c r="DZ53" s="220"/>
      <c r="EA53" s="220"/>
      <c r="EB53" s="220"/>
      <c r="EC53" s="220"/>
      <c r="ED53" s="220"/>
      <c r="EE53" s="221"/>
      <c r="EF53" s="219"/>
      <c r="EG53" s="220"/>
      <c r="EH53" s="220"/>
      <c r="EI53" s="220"/>
      <c r="EJ53" s="220"/>
      <c r="EK53" s="314"/>
    </row>
    <row r="54" spans="1:141" s="55" customFormat="1" ht="12.75" x14ac:dyDescent="0.2">
      <c r="A54" s="321" t="s">
        <v>1139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2"/>
      <c r="T54" s="182" t="s">
        <v>969</v>
      </c>
      <c r="U54" s="183"/>
      <c r="V54" s="183"/>
      <c r="W54" s="183"/>
      <c r="X54" s="183"/>
      <c r="Y54" s="223"/>
      <c r="Z54" s="224"/>
      <c r="AA54" s="224"/>
      <c r="AB54" s="224"/>
      <c r="AC54" s="224"/>
      <c r="AD54" s="224"/>
      <c r="AE54" s="225"/>
      <c r="AF54" s="223"/>
      <c r="AG54" s="224"/>
      <c r="AH54" s="224"/>
      <c r="AI54" s="224"/>
      <c r="AJ54" s="224"/>
      <c r="AK54" s="225"/>
      <c r="AL54" s="223"/>
      <c r="AM54" s="224"/>
      <c r="AN54" s="224"/>
      <c r="AO54" s="224"/>
      <c r="AP54" s="224"/>
      <c r="AQ54" s="224"/>
      <c r="AR54" s="225"/>
      <c r="AS54" s="223"/>
      <c r="AT54" s="224"/>
      <c r="AU54" s="224"/>
      <c r="AV54" s="224"/>
      <c r="AW54" s="224"/>
      <c r="AX54" s="225"/>
      <c r="AY54" s="223"/>
      <c r="AZ54" s="224"/>
      <c r="BA54" s="224"/>
      <c r="BB54" s="224"/>
      <c r="BC54" s="224"/>
      <c r="BD54" s="224"/>
      <c r="BE54" s="225"/>
      <c r="BF54" s="223"/>
      <c r="BG54" s="224"/>
      <c r="BH54" s="224"/>
      <c r="BI54" s="224"/>
      <c r="BJ54" s="224"/>
      <c r="BK54" s="225"/>
      <c r="BL54" s="223"/>
      <c r="BM54" s="224"/>
      <c r="BN54" s="224"/>
      <c r="BO54" s="224"/>
      <c r="BP54" s="224"/>
      <c r="BQ54" s="224"/>
      <c r="BR54" s="225"/>
      <c r="BS54" s="223"/>
      <c r="BT54" s="224"/>
      <c r="BU54" s="224"/>
      <c r="BV54" s="224"/>
      <c r="BW54" s="224"/>
      <c r="BX54" s="225"/>
      <c r="BY54" s="223"/>
      <c r="BZ54" s="224"/>
      <c r="CA54" s="224"/>
      <c r="CB54" s="224"/>
      <c r="CC54" s="224"/>
      <c r="CD54" s="224"/>
      <c r="CE54" s="225"/>
      <c r="CF54" s="223"/>
      <c r="CG54" s="224"/>
      <c r="CH54" s="224"/>
      <c r="CI54" s="224"/>
      <c r="CJ54" s="224"/>
      <c r="CK54" s="225"/>
      <c r="CL54" s="223"/>
      <c r="CM54" s="224"/>
      <c r="CN54" s="224"/>
      <c r="CO54" s="224"/>
      <c r="CP54" s="224"/>
      <c r="CQ54" s="224"/>
      <c r="CR54" s="225"/>
      <c r="CS54" s="223"/>
      <c r="CT54" s="224"/>
      <c r="CU54" s="224"/>
      <c r="CV54" s="224"/>
      <c r="CW54" s="224"/>
      <c r="CX54" s="225"/>
      <c r="CY54" s="223"/>
      <c r="CZ54" s="224"/>
      <c r="DA54" s="224"/>
      <c r="DB54" s="224"/>
      <c r="DC54" s="224"/>
      <c r="DD54" s="224"/>
      <c r="DE54" s="225"/>
      <c r="DF54" s="223"/>
      <c r="DG54" s="224"/>
      <c r="DH54" s="224"/>
      <c r="DI54" s="224"/>
      <c r="DJ54" s="224"/>
      <c r="DK54" s="225"/>
      <c r="DL54" s="223"/>
      <c r="DM54" s="224"/>
      <c r="DN54" s="224"/>
      <c r="DO54" s="224"/>
      <c r="DP54" s="224"/>
      <c r="DQ54" s="224"/>
      <c r="DR54" s="225"/>
      <c r="DS54" s="223"/>
      <c r="DT54" s="224"/>
      <c r="DU54" s="224"/>
      <c r="DV54" s="224"/>
      <c r="DW54" s="224"/>
      <c r="DX54" s="225"/>
      <c r="DY54" s="223"/>
      <c r="DZ54" s="224"/>
      <c r="EA54" s="224"/>
      <c r="EB54" s="224"/>
      <c r="EC54" s="224"/>
      <c r="ED54" s="224"/>
      <c r="EE54" s="225"/>
      <c r="EF54" s="223"/>
      <c r="EG54" s="224"/>
      <c r="EH54" s="224"/>
      <c r="EI54" s="224"/>
      <c r="EJ54" s="224"/>
      <c r="EK54" s="315"/>
    </row>
    <row r="55" spans="1:141" s="55" customFormat="1" ht="12.75" x14ac:dyDescent="0.2">
      <c r="A55" s="222" t="s">
        <v>1140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182"/>
      <c r="U55" s="183"/>
      <c r="V55" s="183"/>
      <c r="W55" s="183"/>
      <c r="X55" s="183"/>
      <c r="Y55" s="226"/>
      <c r="Z55" s="227"/>
      <c r="AA55" s="227"/>
      <c r="AB55" s="227"/>
      <c r="AC55" s="227"/>
      <c r="AD55" s="227"/>
      <c r="AE55" s="228"/>
      <c r="AF55" s="226"/>
      <c r="AG55" s="227"/>
      <c r="AH55" s="227"/>
      <c r="AI55" s="227"/>
      <c r="AJ55" s="227"/>
      <c r="AK55" s="228"/>
      <c r="AL55" s="226"/>
      <c r="AM55" s="227"/>
      <c r="AN55" s="227"/>
      <c r="AO55" s="227"/>
      <c r="AP55" s="227"/>
      <c r="AQ55" s="227"/>
      <c r="AR55" s="228"/>
      <c r="AS55" s="226"/>
      <c r="AT55" s="227"/>
      <c r="AU55" s="227"/>
      <c r="AV55" s="227"/>
      <c r="AW55" s="227"/>
      <c r="AX55" s="228"/>
      <c r="AY55" s="226"/>
      <c r="AZ55" s="227"/>
      <c r="BA55" s="227"/>
      <c r="BB55" s="227"/>
      <c r="BC55" s="227"/>
      <c r="BD55" s="227"/>
      <c r="BE55" s="228"/>
      <c r="BF55" s="226"/>
      <c r="BG55" s="227"/>
      <c r="BH55" s="227"/>
      <c r="BI55" s="227"/>
      <c r="BJ55" s="227"/>
      <c r="BK55" s="228"/>
      <c r="BL55" s="226"/>
      <c r="BM55" s="227"/>
      <c r="BN55" s="227"/>
      <c r="BO55" s="227"/>
      <c r="BP55" s="227"/>
      <c r="BQ55" s="227"/>
      <c r="BR55" s="228"/>
      <c r="BS55" s="226"/>
      <c r="BT55" s="227"/>
      <c r="BU55" s="227"/>
      <c r="BV55" s="227"/>
      <c r="BW55" s="227"/>
      <c r="BX55" s="228"/>
      <c r="BY55" s="226"/>
      <c r="BZ55" s="227"/>
      <c r="CA55" s="227"/>
      <c r="CB55" s="227"/>
      <c r="CC55" s="227"/>
      <c r="CD55" s="227"/>
      <c r="CE55" s="228"/>
      <c r="CF55" s="226"/>
      <c r="CG55" s="227"/>
      <c r="CH55" s="227"/>
      <c r="CI55" s="227"/>
      <c r="CJ55" s="227"/>
      <c r="CK55" s="228"/>
      <c r="CL55" s="226"/>
      <c r="CM55" s="227"/>
      <c r="CN55" s="227"/>
      <c r="CO55" s="227"/>
      <c r="CP55" s="227"/>
      <c r="CQ55" s="227"/>
      <c r="CR55" s="228"/>
      <c r="CS55" s="226"/>
      <c r="CT55" s="227"/>
      <c r="CU55" s="227"/>
      <c r="CV55" s="227"/>
      <c r="CW55" s="227"/>
      <c r="CX55" s="228"/>
      <c r="CY55" s="226"/>
      <c r="CZ55" s="227"/>
      <c r="DA55" s="227"/>
      <c r="DB55" s="227"/>
      <c r="DC55" s="227"/>
      <c r="DD55" s="227"/>
      <c r="DE55" s="228"/>
      <c r="DF55" s="226"/>
      <c r="DG55" s="227"/>
      <c r="DH55" s="227"/>
      <c r="DI55" s="227"/>
      <c r="DJ55" s="227"/>
      <c r="DK55" s="228"/>
      <c r="DL55" s="226"/>
      <c r="DM55" s="227"/>
      <c r="DN55" s="227"/>
      <c r="DO55" s="227"/>
      <c r="DP55" s="227"/>
      <c r="DQ55" s="227"/>
      <c r="DR55" s="228"/>
      <c r="DS55" s="226"/>
      <c r="DT55" s="227"/>
      <c r="DU55" s="227"/>
      <c r="DV55" s="227"/>
      <c r="DW55" s="227"/>
      <c r="DX55" s="228"/>
      <c r="DY55" s="226"/>
      <c r="DZ55" s="227"/>
      <c r="EA55" s="227"/>
      <c r="EB55" s="227"/>
      <c r="EC55" s="227"/>
      <c r="ED55" s="227"/>
      <c r="EE55" s="228"/>
      <c r="EF55" s="226"/>
      <c r="EG55" s="227"/>
      <c r="EH55" s="227"/>
      <c r="EI55" s="227"/>
      <c r="EJ55" s="227"/>
      <c r="EK55" s="317"/>
    </row>
    <row r="56" spans="1:141" s="55" customFormat="1" ht="12.75" x14ac:dyDescent="0.2">
      <c r="A56" s="278" t="s">
        <v>149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182" t="s">
        <v>970</v>
      </c>
      <c r="U56" s="183"/>
      <c r="V56" s="183"/>
      <c r="W56" s="183"/>
      <c r="X56" s="183"/>
      <c r="Y56" s="223"/>
      <c r="Z56" s="224"/>
      <c r="AA56" s="224"/>
      <c r="AB56" s="224"/>
      <c r="AC56" s="224"/>
      <c r="AD56" s="224"/>
      <c r="AE56" s="225"/>
      <c r="AF56" s="223"/>
      <c r="AG56" s="224"/>
      <c r="AH56" s="224"/>
      <c r="AI56" s="224"/>
      <c r="AJ56" s="224"/>
      <c r="AK56" s="225"/>
      <c r="AL56" s="223"/>
      <c r="AM56" s="224"/>
      <c r="AN56" s="224"/>
      <c r="AO56" s="224"/>
      <c r="AP56" s="224"/>
      <c r="AQ56" s="224"/>
      <c r="AR56" s="225"/>
      <c r="AS56" s="223"/>
      <c r="AT56" s="224"/>
      <c r="AU56" s="224"/>
      <c r="AV56" s="224"/>
      <c r="AW56" s="224"/>
      <c r="AX56" s="225"/>
      <c r="AY56" s="223"/>
      <c r="AZ56" s="224"/>
      <c r="BA56" s="224"/>
      <c r="BB56" s="224"/>
      <c r="BC56" s="224"/>
      <c r="BD56" s="224"/>
      <c r="BE56" s="225"/>
      <c r="BF56" s="223"/>
      <c r="BG56" s="224"/>
      <c r="BH56" s="224"/>
      <c r="BI56" s="224"/>
      <c r="BJ56" s="224"/>
      <c r="BK56" s="225"/>
      <c r="BL56" s="223"/>
      <c r="BM56" s="224"/>
      <c r="BN56" s="224"/>
      <c r="BO56" s="224"/>
      <c r="BP56" s="224"/>
      <c r="BQ56" s="224"/>
      <c r="BR56" s="225"/>
      <c r="BS56" s="223"/>
      <c r="BT56" s="224"/>
      <c r="BU56" s="224"/>
      <c r="BV56" s="224"/>
      <c r="BW56" s="224"/>
      <c r="BX56" s="225"/>
      <c r="BY56" s="223"/>
      <c r="BZ56" s="224"/>
      <c r="CA56" s="224"/>
      <c r="CB56" s="224"/>
      <c r="CC56" s="224"/>
      <c r="CD56" s="224"/>
      <c r="CE56" s="225"/>
      <c r="CF56" s="223"/>
      <c r="CG56" s="224"/>
      <c r="CH56" s="224"/>
      <c r="CI56" s="224"/>
      <c r="CJ56" s="224"/>
      <c r="CK56" s="225"/>
      <c r="CL56" s="223"/>
      <c r="CM56" s="224"/>
      <c r="CN56" s="224"/>
      <c r="CO56" s="224"/>
      <c r="CP56" s="224"/>
      <c r="CQ56" s="224"/>
      <c r="CR56" s="225"/>
      <c r="CS56" s="223"/>
      <c r="CT56" s="224"/>
      <c r="CU56" s="224"/>
      <c r="CV56" s="224"/>
      <c r="CW56" s="224"/>
      <c r="CX56" s="225"/>
      <c r="CY56" s="223"/>
      <c r="CZ56" s="224"/>
      <c r="DA56" s="224"/>
      <c r="DB56" s="224"/>
      <c r="DC56" s="224"/>
      <c r="DD56" s="224"/>
      <c r="DE56" s="225"/>
      <c r="DF56" s="223"/>
      <c r="DG56" s="224"/>
      <c r="DH56" s="224"/>
      <c r="DI56" s="224"/>
      <c r="DJ56" s="224"/>
      <c r="DK56" s="225"/>
      <c r="DL56" s="223"/>
      <c r="DM56" s="224"/>
      <c r="DN56" s="224"/>
      <c r="DO56" s="224"/>
      <c r="DP56" s="224"/>
      <c r="DQ56" s="224"/>
      <c r="DR56" s="225"/>
      <c r="DS56" s="223"/>
      <c r="DT56" s="224"/>
      <c r="DU56" s="224"/>
      <c r="DV56" s="224"/>
      <c r="DW56" s="224"/>
      <c r="DX56" s="225"/>
      <c r="DY56" s="223"/>
      <c r="DZ56" s="224"/>
      <c r="EA56" s="224"/>
      <c r="EB56" s="224"/>
      <c r="EC56" s="224"/>
      <c r="ED56" s="224"/>
      <c r="EE56" s="225"/>
      <c r="EF56" s="223"/>
      <c r="EG56" s="224"/>
      <c r="EH56" s="224"/>
      <c r="EI56" s="224"/>
      <c r="EJ56" s="224"/>
      <c r="EK56" s="315"/>
    </row>
    <row r="57" spans="1:141" s="55" customFormat="1" ht="12.75" x14ac:dyDescent="0.2">
      <c r="A57" s="278" t="s">
        <v>1141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182"/>
      <c r="U57" s="183"/>
      <c r="V57" s="183"/>
      <c r="W57" s="183"/>
      <c r="X57" s="183"/>
      <c r="Y57" s="274"/>
      <c r="Z57" s="275"/>
      <c r="AA57" s="275"/>
      <c r="AB57" s="275"/>
      <c r="AC57" s="275"/>
      <c r="AD57" s="275"/>
      <c r="AE57" s="276"/>
      <c r="AF57" s="274"/>
      <c r="AG57" s="275"/>
      <c r="AH57" s="275"/>
      <c r="AI57" s="275"/>
      <c r="AJ57" s="275"/>
      <c r="AK57" s="276"/>
      <c r="AL57" s="274"/>
      <c r="AM57" s="275"/>
      <c r="AN57" s="275"/>
      <c r="AO57" s="275"/>
      <c r="AP57" s="275"/>
      <c r="AQ57" s="275"/>
      <c r="AR57" s="276"/>
      <c r="AS57" s="274"/>
      <c r="AT57" s="275"/>
      <c r="AU57" s="275"/>
      <c r="AV57" s="275"/>
      <c r="AW57" s="275"/>
      <c r="AX57" s="276"/>
      <c r="AY57" s="274"/>
      <c r="AZ57" s="275"/>
      <c r="BA57" s="275"/>
      <c r="BB57" s="275"/>
      <c r="BC57" s="275"/>
      <c r="BD57" s="275"/>
      <c r="BE57" s="276"/>
      <c r="BF57" s="274"/>
      <c r="BG57" s="275"/>
      <c r="BH57" s="275"/>
      <c r="BI57" s="275"/>
      <c r="BJ57" s="275"/>
      <c r="BK57" s="276"/>
      <c r="BL57" s="274"/>
      <c r="BM57" s="275"/>
      <c r="BN57" s="275"/>
      <c r="BO57" s="275"/>
      <c r="BP57" s="275"/>
      <c r="BQ57" s="275"/>
      <c r="BR57" s="276"/>
      <c r="BS57" s="274"/>
      <c r="BT57" s="275"/>
      <c r="BU57" s="275"/>
      <c r="BV57" s="275"/>
      <c r="BW57" s="275"/>
      <c r="BX57" s="276"/>
      <c r="BY57" s="274"/>
      <c r="BZ57" s="275"/>
      <c r="CA57" s="275"/>
      <c r="CB57" s="275"/>
      <c r="CC57" s="275"/>
      <c r="CD57" s="275"/>
      <c r="CE57" s="276"/>
      <c r="CF57" s="274"/>
      <c r="CG57" s="275"/>
      <c r="CH57" s="275"/>
      <c r="CI57" s="275"/>
      <c r="CJ57" s="275"/>
      <c r="CK57" s="276"/>
      <c r="CL57" s="274"/>
      <c r="CM57" s="275"/>
      <c r="CN57" s="275"/>
      <c r="CO57" s="275"/>
      <c r="CP57" s="275"/>
      <c r="CQ57" s="275"/>
      <c r="CR57" s="276"/>
      <c r="CS57" s="274"/>
      <c r="CT57" s="275"/>
      <c r="CU57" s="275"/>
      <c r="CV57" s="275"/>
      <c r="CW57" s="275"/>
      <c r="CX57" s="276"/>
      <c r="CY57" s="274"/>
      <c r="CZ57" s="275"/>
      <c r="DA57" s="275"/>
      <c r="DB57" s="275"/>
      <c r="DC57" s="275"/>
      <c r="DD57" s="275"/>
      <c r="DE57" s="276"/>
      <c r="DF57" s="274"/>
      <c r="DG57" s="275"/>
      <c r="DH57" s="275"/>
      <c r="DI57" s="275"/>
      <c r="DJ57" s="275"/>
      <c r="DK57" s="276"/>
      <c r="DL57" s="274"/>
      <c r="DM57" s="275"/>
      <c r="DN57" s="275"/>
      <c r="DO57" s="275"/>
      <c r="DP57" s="275"/>
      <c r="DQ57" s="275"/>
      <c r="DR57" s="276"/>
      <c r="DS57" s="274"/>
      <c r="DT57" s="275"/>
      <c r="DU57" s="275"/>
      <c r="DV57" s="275"/>
      <c r="DW57" s="275"/>
      <c r="DX57" s="276"/>
      <c r="DY57" s="274"/>
      <c r="DZ57" s="275"/>
      <c r="EA57" s="275"/>
      <c r="EB57" s="275"/>
      <c r="EC57" s="275"/>
      <c r="ED57" s="275"/>
      <c r="EE57" s="276"/>
      <c r="EF57" s="274"/>
      <c r="EG57" s="275"/>
      <c r="EH57" s="275"/>
      <c r="EI57" s="275"/>
      <c r="EJ57" s="275"/>
      <c r="EK57" s="316"/>
    </row>
    <row r="58" spans="1:141" s="55" customFormat="1" ht="12.75" x14ac:dyDescent="0.2">
      <c r="A58" s="278" t="s">
        <v>1142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182"/>
      <c r="U58" s="183"/>
      <c r="V58" s="183"/>
      <c r="W58" s="183"/>
      <c r="X58" s="183"/>
      <c r="Y58" s="274"/>
      <c r="Z58" s="275"/>
      <c r="AA58" s="275"/>
      <c r="AB58" s="275"/>
      <c r="AC58" s="275"/>
      <c r="AD58" s="275"/>
      <c r="AE58" s="276"/>
      <c r="AF58" s="274"/>
      <c r="AG58" s="275"/>
      <c r="AH58" s="275"/>
      <c r="AI58" s="275"/>
      <c r="AJ58" s="275"/>
      <c r="AK58" s="276"/>
      <c r="AL58" s="274"/>
      <c r="AM58" s="275"/>
      <c r="AN58" s="275"/>
      <c r="AO58" s="275"/>
      <c r="AP58" s="275"/>
      <c r="AQ58" s="275"/>
      <c r="AR58" s="276"/>
      <c r="AS58" s="274"/>
      <c r="AT58" s="275"/>
      <c r="AU58" s="275"/>
      <c r="AV58" s="275"/>
      <c r="AW58" s="275"/>
      <c r="AX58" s="276"/>
      <c r="AY58" s="274"/>
      <c r="AZ58" s="275"/>
      <c r="BA58" s="275"/>
      <c r="BB58" s="275"/>
      <c r="BC58" s="275"/>
      <c r="BD58" s="275"/>
      <c r="BE58" s="276"/>
      <c r="BF58" s="274"/>
      <c r="BG58" s="275"/>
      <c r="BH58" s="275"/>
      <c r="BI58" s="275"/>
      <c r="BJ58" s="275"/>
      <c r="BK58" s="276"/>
      <c r="BL58" s="274"/>
      <c r="BM58" s="275"/>
      <c r="BN58" s="275"/>
      <c r="BO58" s="275"/>
      <c r="BP58" s="275"/>
      <c r="BQ58" s="275"/>
      <c r="BR58" s="276"/>
      <c r="BS58" s="274"/>
      <c r="BT58" s="275"/>
      <c r="BU58" s="275"/>
      <c r="BV58" s="275"/>
      <c r="BW58" s="275"/>
      <c r="BX58" s="276"/>
      <c r="BY58" s="274"/>
      <c r="BZ58" s="275"/>
      <c r="CA58" s="275"/>
      <c r="CB58" s="275"/>
      <c r="CC58" s="275"/>
      <c r="CD58" s="275"/>
      <c r="CE58" s="276"/>
      <c r="CF58" s="274"/>
      <c r="CG58" s="275"/>
      <c r="CH58" s="275"/>
      <c r="CI58" s="275"/>
      <c r="CJ58" s="275"/>
      <c r="CK58" s="276"/>
      <c r="CL58" s="274"/>
      <c r="CM58" s="275"/>
      <c r="CN58" s="275"/>
      <c r="CO58" s="275"/>
      <c r="CP58" s="275"/>
      <c r="CQ58" s="275"/>
      <c r="CR58" s="276"/>
      <c r="CS58" s="274"/>
      <c r="CT58" s="275"/>
      <c r="CU58" s="275"/>
      <c r="CV58" s="275"/>
      <c r="CW58" s="275"/>
      <c r="CX58" s="276"/>
      <c r="CY58" s="274"/>
      <c r="CZ58" s="275"/>
      <c r="DA58" s="275"/>
      <c r="DB58" s="275"/>
      <c r="DC58" s="275"/>
      <c r="DD58" s="275"/>
      <c r="DE58" s="276"/>
      <c r="DF58" s="274"/>
      <c r="DG58" s="275"/>
      <c r="DH58" s="275"/>
      <c r="DI58" s="275"/>
      <c r="DJ58" s="275"/>
      <c r="DK58" s="276"/>
      <c r="DL58" s="274"/>
      <c r="DM58" s="275"/>
      <c r="DN58" s="275"/>
      <c r="DO58" s="275"/>
      <c r="DP58" s="275"/>
      <c r="DQ58" s="275"/>
      <c r="DR58" s="276"/>
      <c r="DS58" s="274"/>
      <c r="DT58" s="275"/>
      <c r="DU58" s="275"/>
      <c r="DV58" s="275"/>
      <c r="DW58" s="275"/>
      <c r="DX58" s="276"/>
      <c r="DY58" s="274"/>
      <c r="DZ58" s="275"/>
      <c r="EA58" s="275"/>
      <c r="EB58" s="275"/>
      <c r="EC58" s="275"/>
      <c r="ED58" s="275"/>
      <c r="EE58" s="276"/>
      <c r="EF58" s="274"/>
      <c r="EG58" s="275"/>
      <c r="EH58" s="275"/>
      <c r="EI58" s="275"/>
      <c r="EJ58" s="275"/>
      <c r="EK58" s="316"/>
    </row>
    <row r="59" spans="1:141" s="55" customFormat="1" ht="12.75" x14ac:dyDescent="0.2">
      <c r="A59" s="271" t="s">
        <v>1143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182"/>
      <c r="U59" s="183"/>
      <c r="V59" s="183"/>
      <c r="W59" s="183"/>
      <c r="X59" s="183"/>
      <c r="Y59" s="226"/>
      <c r="Z59" s="227"/>
      <c r="AA59" s="227"/>
      <c r="AB59" s="227"/>
      <c r="AC59" s="227"/>
      <c r="AD59" s="227"/>
      <c r="AE59" s="228"/>
      <c r="AF59" s="226"/>
      <c r="AG59" s="227"/>
      <c r="AH59" s="227"/>
      <c r="AI59" s="227"/>
      <c r="AJ59" s="227"/>
      <c r="AK59" s="228"/>
      <c r="AL59" s="226"/>
      <c r="AM59" s="227"/>
      <c r="AN59" s="227"/>
      <c r="AO59" s="227"/>
      <c r="AP59" s="227"/>
      <c r="AQ59" s="227"/>
      <c r="AR59" s="228"/>
      <c r="AS59" s="226"/>
      <c r="AT59" s="227"/>
      <c r="AU59" s="227"/>
      <c r="AV59" s="227"/>
      <c r="AW59" s="227"/>
      <c r="AX59" s="228"/>
      <c r="AY59" s="226"/>
      <c r="AZ59" s="227"/>
      <c r="BA59" s="227"/>
      <c r="BB59" s="227"/>
      <c r="BC59" s="227"/>
      <c r="BD59" s="227"/>
      <c r="BE59" s="228"/>
      <c r="BF59" s="226"/>
      <c r="BG59" s="227"/>
      <c r="BH59" s="227"/>
      <c r="BI59" s="227"/>
      <c r="BJ59" s="227"/>
      <c r="BK59" s="228"/>
      <c r="BL59" s="226"/>
      <c r="BM59" s="227"/>
      <c r="BN59" s="227"/>
      <c r="BO59" s="227"/>
      <c r="BP59" s="227"/>
      <c r="BQ59" s="227"/>
      <c r="BR59" s="228"/>
      <c r="BS59" s="226"/>
      <c r="BT59" s="227"/>
      <c r="BU59" s="227"/>
      <c r="BV59" s="227"/>
      <c r="BW59" s="227"/>
      <c r="BX59" s="228"/>
      <c r="BY59" s="226"/>
      <c r="BZ59" s="227"/>
      <c r="CA59" s="227"/>
      <c r="CB59" s="227"/>
      <c r="CC59" s="227"/>
      <c r="CD59" s="227"/>
      <c r="CE59" s="228"/>
      <c r="CF59" s="226"/>
      <c r="CG59" s="227"/>
      <c r="CH59" s="227"/>
      <c r="CI59" s="227"/>
      <c r="CJ59" s="227"/>
      <c r="CK59" s="228"/>
      <c r="CL59" s="226"/>
      <c r="CM59" s="227"/>
      <c r="CN59" s="227"/>
      <c r="CO59" s="227"/>
      <c r="CP59" s="227"/>
      <c r="CQ59" s="227"/>
      <c r="CR59" s="228"/>
      <c r="CS59" s="226"/>
      <c r="CT59" s="227"/>
      <c r="CU59" s="227"/>
      <c r="CV59" s="227"/>
      <c r="CW59" s="227"/>
      <c r="CX59" s="228"/>
      <c r="CY59" s="226"/>
      <c r="CZ59" s="227"/>
      <c r="DA59" s="227"/>
      <c r="DB59" s="227"/>
      <c r="DC59" s="227"/>
      <c r="DD59" s="227"/>
      <c r="DE59" s="228"/>
      <c r="DF59" s="226"/>
      <c r="DG59" s="227"/>
      <c r="DH59" s="227"/>
      <c r="DI59" s="227"/>
      <c r="DJ59" s="227"/>
      <c r="DK59" s="228"/>
      <c r="DL59" s="226"/>
      <c r="DM59" s="227"/>
      <c r="DN59" s="227"/>
      <c r="DO59" s="227"/>
      <c r="DP59" s="227"/>
      <c r="DQ59" s="227"/>
      <c r="DR59" s="228"/>
      <c r="DS59" s="226"/>
      <c r="DT59" s="227"/>
      <c r="DU59" s="227"/>
      <c r="DV59" s="227"/>
      <c r="DW59" s="227"/>
      <c r="DX59" s="228"/>
      <c r="DY59" s="226"/>
      <c r="DZ59" s="227"/>
      <c r="EA59" s="227"/>
      <c r="EB59" s="227"/>
      <c r="EC59" s="227"/>
      <c r="ED59" s="227"/>
      <c r="EE59" s="228"/>
      <c r="EF59" s="226"/>
      <c r="EG59" s="227"/>
      <c r="EH59" s="227"/>
      <c r="EI59" s="227"/>
      <c r="EJ59" s="227"/>
      <c r="EK59" s="317"/>
    </row>
    <row r="60" spans="1:141" s="55" customFormat="1" ht="12.75" x14ac:dyDescent="0.2">
      <c r="A60" s="278" t="s">
        <v>1144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182" t="s">
        <v>971</v>
      </c>
      <c r="U60" s="183"/>
      <c r="V60" s="183"/>
      <c r="W60" s="183"/>
      <c r="X60" s="183"/>
      <c r="Y60" s="223"/>
      <c r="Z60" s="224"/>
      <c r="AA60" s="224"/>
      <c r="AB60" s="224"/>
      <c r="AC60" s="224"/>
      <c r="AD60" s="224"/>
      <c r="AE60" s="225"/>
      <c r="AF60" s="223"/>
      <c r="AG60" s="224"/>
      <c r="AH60" s="224"/>
      <c r="AI60" s="224"/>
      <c r="AJ60" s="224"/>
      <c r="AK60" s="225"/>
      <c r="AL60" s="223"/>
      <c r="AM60" s="224"/>
      <c r="AN60" s="224"/>
      <c r="AO60" s="224"/>
      <c r="AP60" s="224"/>
      <c r="AQ60" s="224"/>
      <c r="AR60" s="225"/>
      <c r="AS60" s="223"/>
      <c r="AT60" s="224"/>
      <c r="AU60" s="224"/>
      <c r="AV60" s="224"/>
      <c r="AW60" s="224"/>
      <c r="AX60" s="225"/>
      <c r="AY60" s="223"/>
      <c r="AZ60" s="224"/>
      <c r="BA60" s="224"/>
      <c r="BB60" s="224"/>
      <c r="BC60" s="224"/>
      <c r="BD60" s="224"/>
      <c r="BE60" s="225"/>
      <c r="BF60" s="223"/>
      <c r="BG60" s="224"/>
      <c r="BH60" s="224"/>
      <c r="BI60" s="224"/>
      <c r="BJ60" s="224"/>
      <c r="BK60" s="225"/>
      <c r="BL60" s="223"/>
      <c r="BM60" s="224"/>
      <c r="BN60" s="224"/>
      <c r="BO60" s="224"/>
      <c r="BP60" s="224"/>
      <c r="BQ60" s="224"/>
      <c r="BR60" s="225"/>
      <c r="BS60" s="223"/>
      <c r="BT60" s="224"/>
      <c r="BU60" s="224"/>
      <c r="BV60" s="224"/>
      <c r="BW60" s="224"/>
      <c r="BX60" s="225"/>
      <c r="BY60" s="223"/>
      <c r="BZ60" s="224"/>
      <c r="CA60" s="224"/>
      <c r="CB60" s="224"/>
      <c r="CC60" s="224"/>
      <c r="CD60" s="224"/>
      <c r="CE60" s="225"/>
      <c r="CF60" s="223"/>
      <c r="CG60" s="224"/>
      <c r="CH60" s="224"/>
      <c r="CI60" s="224"/>
      <c r="CJ60" s="224"/>
      <c r="CK60" s="225"/>
      <c r="CL60" s="223"/>
      <c r="CM60" s="224"/>
      <c r="CN60" s="224"/>
      <c r="CO60" s="224"/>
      <c r="CP60" s="224"/>
      <c r="CQ60" s="224"/>
      <c r="CR60" s="225"/>
      <c r="CS60" s="223"/>
      <c r="CT60" s="224"/>
      <c r="CU60" s="224"/>
      <c r="CV60" s="224"/>
      <c r="CW60" s="224"/>
      <c r="CX60" s="225"/>
      <c r="CY60" s="223"/>
      <c r="CZ60" s="224"/>
      <c r="DA60" s="224"/>
      <c r="DB60" s="224"/>
      <c r="DC60" s="224"/>
      <c r="DD60" s="224"/>
      <c r="DE60" s="225"/>
      <c r="DF60" s="223"/>
      <c r="DG60" s="224"/>
      <c r="DH60" s="224"/>
      <c r="DI60" s="224"/>
      <c r="DJ60" s="224"/>
      <c r="DK60" s="225"/>
      <c r="DL60" s="223"/>
      <c r="DM60" s="224"/>
      <c r="DN60" s="224"/>
      <c r="DO60" s="224"/>
      <c r="DP60" s="224"/>
      <c r="DQ60" s="224"/>
      <c r="DR60" s="225"/>
      <c r="DS60" s="223"/>
      <c r="DT60" s="224"/>
      <c r="DU60" s="224"/>
      <c r="DV60" s="224"/>
      <c r="DW60" s="224"/>
      <c r="DX60" s="225"/>
      <c r="DY60" s="223"/>
      <c r="DZ60" s="224"/>
      <c r="EA60" s="224"/>
      <c r="EB60" s="224"/>
      <c r="EC60" s="224"/>
      <c r="ED60" s="224"/>
      <c r="EE60" s="225"/>
      <c r="EF60" s="223"/>
      <c r="EG60" s="224"/>
      <c r="EH60" s="224"/>
      <c r="EI60" s="224"/>
      <c r="EJ60" s="224"/>
      <c r="EK60" s="315"/>
    </row>
    <row r="61" spans="1:141" s="55" customFormat="1" ht="12.75" x14ac:dyDescent="0.2">
      <c r="A61" s="271" t="s">
        <v>1145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182"/>
      <c r="U61" s="183"/>
      <c r="V61" s="183"/>
      <c r="W61" s="183"/>
      <c r="X61" s="183"/>
      <c r="Y61" s="226"/>
      <c r="Z61" s="227"/>
      <c r="AA61" s="227"/>
      <c r="AB61" s="227"/>
      <c r="AC61" s="227"/>
      <c r="AD61" s="227"/>
      <c r="AE61" s="228"/>
      <c r="AF61" s="226"/>
      <c r="AG61" s="227"/>
      <c r="AH61" s="227"/>
      <c r="AI61" s="227"/>
      <c r="AJ61" s="227"/>
      <c r="AK61" s="228"/>
      <c r="AL61" s="226"/>
      <c r="AM61" s="227"/>
      <c r="AN61" s="227"/>
      <c r="AO61" s="227"/>
      <c r="AP61" s="227"/>
      <c r="AQ61" s="227"/>
      <c r="AR61" s="228"/>
      <c r="AS61" s="226"/>
      <c r="AT61" s="227"/>
      <c r="AU61" s="227"/>
      <c r="AV61" s="227"/>
      <c r="AW61" s="227"/>
      <c r="AX61" s="228"/>
      <c r="AY61" s="226"/>
      <c r="AZ61" s="227"/>
      <c r="BA61" s="227"/>
      <c r="BB61" s="227"/>
      <c r="BC61" s="227"/>
      <c r="BD61" s="227"/>
      <c r="BE61" s="228"/>
      <c r="BF61" s="226"/>
      <c r="BG61" s="227"/>
      <c r="BH61" s="227"/>
      <c r="BI61" s="227"/>
      <c r="BJ61" s="227"/>
      <c r="BK61" s="228"/>
      <c r="BL61" s="226"/>
      <c r="BM61" s="227"/>
      <c r="BN61" s="227"/>
      <c r="BO61" s="227"/>
      <c r="BP61" s="227"/>
      <c r="BQ61" s="227"/>
      <c r="BR61" s="228"/>
      <c r="BS61" s="226"/>
      <c r="BT61" s="227"/>
      <c r="BU61" s="227"/>
      <c r="BV61" s="227"/>
      <c r="BW61" s="227"/>
      <c r="BX61" s="228"/>
      <c r="BY61" s="226"/>
      <c r="BZ61" s="227"/>
      <c r="CA61" s="227"/>
      <c r="CB61" s="227"/>
      <c r="CC61" s="227"/>
      <c r="CD61" s="227"/>
      <c r="CE61" s="228"/>
      <c r="CF61" s="226"/>
      <c r="CG61" s="227"/>
      <c r="CH61" s="227"/>
      <c r="CI61" s="227"/>
      <c r="CJ61" s="227"/>
      <c r="CK61" s="228"/>
      <c r="CL61" s="226"/>
      <c r="CM61" s="227"/>
      <c r="CN61" s="227"/>
      <c r="CO61" s="227"/>
      <c r="CP61" s="227"/>
      <c r="CQ61" s="227"/>
      <c r="CR61" s="228"/>
      <c r="CS61" s="226"/>
      <c r="CT61" s="227"/>
      <c r="CU61" s="227"/>
      <c r="CV61" s="227"/>
      <c r="CW61" s="227"/>
      <c r="CX61" s="228"/>
      <c r="CY61" s="226"/>
      <c r="CZ61" s="227"/>
      <c r="DA61" s="227"/>
      <c r="DB61" s="227"/>
      <c r="DC61" s="227"/>
      <c r="DD61" s="227"/>
      <c r="DE61" s="228"/>
      <c r="DF61" s="226"/>
      <c r="DG61" s="227"/>
      <c r="DH61" s="227"/>
      <c r="DI61" s="227"/>
      <c r="DJ61" s="227"/>
      <c r="DK61" s="228"/>
      <c r="DL61" s="226"/>
      <c r="DM61" s="227"/>
      <c r="DN61" s="227"/>
      <c r="DO61" s="227"/>
      <c r="DP61" s="227"/>
      <c r="DQ61" s="227"/>
      <c r="DR61" s="228"/>
      <c r="DS61" s="226"/>
      <c r="DT61" s="227"/>
      <c r="DU61" s="227"/>
      <c r="DV61" s="227"/>
      <c r="DW61" s="227"/>
      <c r="DX61" s="228"/>
      <c r="DY61" s="226"/>
      <c r="DZ61" s="227"/>
      <c r="EA61" s="227"/>
      <c r="EB61" s="227"/>
      <c r="EC61" s="227"/>
      <c r="ED61" s="227"/>
      <c r="EE61" s="228"/>
      <c r="EF61" s="226"/>
      <c r="EG61" s="227"/>
      <c r="EH61" s="227"/>
      <c r="EI61" s="227"/>
      <c r="EJ61" s="227"/>
      <c r="EK61" s="317"/>
    </row>
    <row r="62" spans="1:141" s="55" customFormat="1" ht="15" customHeight="1" x14ac:dyDescent="0.2">
      <c r="A62" s="310" t="s">
        <v>1146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182" t="s">
        <v>977</v>
      </c>
      <c r="U62" s="183"/>
      <c r="V62" s="183"/>
      <c r="W62" s="183"/>
      <c r="X62" s="183"/>
      <c r="Y62" s="219">
        <v>2314988.89</v>
      </c>
      <c r="Z62" s="220"/>
      <c r="AA62" s="220"/>
      <c r="AB62" s="220"/>
      <c r="AC62" s="220"/>
      <c r="AD62" s="220"/>
      <c r="AE62" s="221"/>
      <c r="AF62" s="219">
        <v>0.1190298142877788</v>
      </c>
      <c r="AG62" s="220"/>
      <c r="AH62" s="220"/>
      <c r="AI62" s="220"/>
      <c r="AJ62" s="220"/>
      <c r="AK62" s="221"/>
      <c r="AL62" s="219">
        <v>4612.1099999999997</v>
      </c>
      <c r="AM62" s="220"/>
      <c r="AN62" s="220"/>
      <c r="AO62" s="220"/>
      <c r="AP62" s="220"/>
      <c r="AQ62" s="220"/>
      <c r="AR62" s="221"/>
      <c r="AS62" s="219">
        <v>2.3714092069565285E-4</v>
      </c>
      <c r="AT62" s="220"/>
      <c r="AU62" s="220"/>
      <c r="AV62" s="220"/>
      <c r="AW62" s="220"/>
      <c r="AX62" s="221"/>
      <c r="AY62" s="219">
        <v>2065310.54</v>
      </c>
      <c r="AZ62" s="220"/>
      <c r="BA62" s="220"/>
      <c r="BB62" s="220"/>
      <c r="BC62" s="220"/>
      <c r="BD62" s="220"/>
      <c r="BE62" s="221"/>
      <c r="BF62" s="219">
        <v>0.10619209927300868</v>
      </c>
      <c r="BG62" s="220"/>
      <c r="BH62" s="220"/>
      <c r="BI62" s="220"/>
      <c r="BJ62" s="220"/>
      <c r="BK62" s="221"/>
      <c r="BL62" s="219"/>
      <c r="BM62" s="220"/>
      <c r="BN62" s="220"/>
      <c r="BO62" s="220"/>
      <c r="BP62" s="220"/>
      <c r="BQ62" s="220"/>
      <c r="BR62" s="221"/>
      <c r="BS62" s="219"/>
      <c r="BT62" s="220"/>
      <c r="BU62" s="220"/>
      <c r="BV62" s="220"/>
      <c r="BW62" s="220"/>
      <c r="BX62" s="221"/>
      <c r="BY62" s="219">
        <v>2065310.54</v>
      </c>
      <c r="BZ62" s="220"/>
      <c r="CA62" s="220"/>
      <c r="CB62" s="220"/>
      <c r="CC62" s="220"/>
      <c r="CD62" s="220"/>
      <c r="CE62" s="221"/>
      <c r="CF62" s="219">
        <v>0.10619209927300868</v>
      </c>
      <c r="CG62" s="220"/>
      <c r="CH62" s="220"/>
      <c r="CI62" s="220"/>
      <c r="CJ62" s="220"/>
      <c r="CK62" s="221"/>
      <c r="CL62" s="219">
        <v>105799.37</v>
      </c>
      <c r="CM62" s="220"/>
      <c r="CN62" s="220"/>
      <c r="CO62" s="220"/>
      <c r="CP62" s="220"/>
      <c r="CQ62" s="220"/>
      <c r="CR62" s="221"/>
      <c r="CS62" s="219">
        <v>5.4398876025983844E-3</v>
      </c>
      <c r="CT62" s="220"/>
      <c r="CU62" s="220"/>
      <c r="CV62" s="220"/>
      <c r="CW62" s="220"/>
      <c r="CX62" s="221"/>
      <c r="CY62" s="219">
        <v>139266.87</v>
      </c>
      <c r="CZ62" s="220"/>
      <c r="DA62" s="220"/>
      <c r="DB62" s="220"/>
      <c r="DC62" s="220"/>
      <c r="DD62" s="220"/>
      <c r="DE62" s="221"/>
      <c r="DF62" s="219">
        <v>7.160686491476091E-3</v>
      </c>
      <c r="DG62" s="220"/>
      <c r="DH62" s="220"/>
      <c r="DI62" s="220"/>
      <c r="DJ62" s="220"/>
      <c r="DK62" s="221"/>
      <c r="DL62" s="219">
        <v>139266.87</v>
      </c>
      <c r="DM62" s="220"/>
      <c r="DN62" s="220"/>
      <c r="DO62" s="220"/>
      <c r="DP62" s="220"/>
      <c r="DQ62" s="220"/>
      <c r="DR62" s="221"/>
      <c r="DS62" s="219">
        <v>7.160686491476091E-3</v>
      </c>
      <c r="DT62" s="220"/>
      <c r="DU62" s="220"/>
      <c r="DV62" s="220"/>
      <c r="DW62" s="220"/>
      <c r="DX62" s="221"/>
      <c r="DY62" s="219"/>
      <c r="DZ62" s="220"/>
      <c r="EA62" s="220"/>
      <c r="EB62" s="220"/>
      <c r="EC62" s="220"/>
      <c r="ED62" s="220"/>
      <c r="EE62" s="221"/>
      <c r="EF62" s="219"/>
      <c r="EG62" s="220"/>
      <c r="EH62" s="220"/>
      <c r="EI62" s="220"/>
      <c r="EJ62" s="220"/>
      <c r="EK62" s="314"/>
    </row>
    <row r="63" spans="1:141" s="55" customFormat="1" ht="12.75" x14ac:dyDescent="0.2">
      <c r="A63" s="212" t="s">
        <v>149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182" t="s">
        <v>978</v>
      </c>
      <c r="U63" s="183"/>
      <c r="V63" s="183"/>
      <c r="W63" s="183"/>
      <c r="X63" s="183"/>
      <c r="Y63" s="223"/>
      <c r="Z63" s="224"/>
      <c r="AA63" s="224"/>
      <c r="AB63" s="224"/>
      <c r="AC63" s="224"/>
      <c r="AD63" s="224"/>
      <c r="AE63" s="225"/>
      <c r="AF63" s="223"/>
      <c r="AG63" s="224"/>
      <c r="AH63" s="224"/>
      <c r="AI63" s="224"/>
      <c r="AJ63" s="224"/>
      <c r="AK63" s="225"/>
      <c r="AL63" s="223"/>
      <c r="AM63" s="224"/>
      <c r="AN63" s="224"/>
      <c r="AO63" s="224"/>
      <c r="AP63" s="224"/>
      <c r="AQ63" s="224"/>
      <c r="AR63" s="225"/>
      <c r="AS63" s="223"/>
      <c r="AT63" s="224"/>
      <c r="AU63" s="224"/>
      <c r="AV63" s="224"/>
      <c r="AW63" s="224"/>
      <c r="AX63" s="225"/>
      <c r="AY63" s="223"/>
      <c r="AZ63" s="224"/>
      <c r="BA63" s="224"/>
      <c r="BB63" s="224"/>
      <c r="BC63" s="224"/>
      <c r="BD63" s="224"/>
      <c r="BE63" s="225"/>
      <c r="BF63" s="223"/>
      <c r="BG63" s="224"/>
      <c r="BH63" s="224"/>
      <c r="BI63" s="224"/>
      <c r="BJ63" s="224"/>
      <c r="BK63" s="225"/>
      <c r="BL63" s="223"/>
      <c r="BM63" s="224"/>
      <c r="BN63" s="224"/>
      <c r="BO63" s="224"/>
      <c r="BP63" s="224"/>
      <c r="BQ63" s="224"/>
      <c r="BR63" s="225"/>
      <c r="BS63" s="223"/>
      <c r="BT63" s="224"/>
      <c r="BU63" s="224"/>
      <c r="BV63" s="224"/>
      <c r="BW63" s="224"/>
      <c r="BX63" s="225"/>
      <c r="BY63" s="223"/>
      <c r="BZ63" s="224"/>
      <c r="CA63" s="224"/>
      <c r="CB63" s="224"/>
      <c r="CC63" s="224"/>
      <c r="CD63" s="224"/>
      <c r="CE63" s="225"/>
      <c r="CF63" s="223"/>
      <c r="CG63" s="224"/>
      <c r="CH63" s="224"/>
      <c r="CI63" s="224"/>
      <c r="CJ63" s="224"/>
      <c r="CK63" s="225"/>
      <c r="CL63" s="223"/>
      <c r="CM63" s="224"/>
      <c r="CN63" s="224"/>
      <c r="CO63" s="224"/>
      <c r="CP63" s="224"/>
      <c r="CQ63" s="224"/>
      <c r="CR63" s="225"/>
      <c r="CS63" s="223"/>
      <c r="CT63" s="224"/>
      <c r="CU63" s="224"/>
      <c r="CV63" s="224"/>
      <c r="CW63" s="224"/>
      <c r="CX63" s="225"/>
      <c r="CY63" s="223"/>
      <c r="CZ63" s="224"/>
      <c r="DA63" s="224"/>
      <c r="DB63" s="224"/>
      <c r="DC63" s="224"/>
      <c r="DD63" s="224"/>
      <c r="DE63" s="225"/>
      <c r="DF63" s="223"/>
      <c r="DG63" s="224"/>
      <c r="DH63" s="224"/>
      <c r="DI63" s="224"/>
      <c r="DJ63" s="224"/>
      <c r="DK63" s="225"/>
      <c r="DL63" s="223"/>
      <c r="DM63" s="224"/>
      <c r="DN63" s="224"/>
      <c r="DO63" s="224"/>
      <c r="DP63" s="224"/>
      <c r="DQ63" s="224"/>
      <c r="DR63" s="225"/>
      <c r="DS63" s="223"/>
      <c r="DT63" s="224"/>
      <c r="DU63" s="224"/>
      <c r="DV63" s="224"/>
      <c r="DW63" s="224"/>
      <c r="DX63" s="225"/>
      <c r="DY63" s="223"/>
      <c r="DZ63" s="224"/>
      <c r="EA63" s="224"/>
      <c r="EB63" s="224"/>
      <c r="EC63" s="224"/>
      <c r="ED63" s="224"/>
      <c r="EE63" s="225"/>
      <c r="EF63" s="223"/>
      <c r="EG63" s="224"/>
      <c r="EH63" s="224"/>
      <c r="EI63" s="224"/>
      <c r="EJ63" s="224"/>
      <c r="EK63" s="315"/>
    </row>
    <row r="64" spans="1:141" s="55" customFormat="1" ht="12.75" x14ac:dyDescent="0.2">
      <c r="A64" s="277" t="s">
        <v>1147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182"/>
      <c r="U64" s="183"/>
      <c r="V64" s="183"/>
      <c r="W64" s="183"/>
      <c r="X64" s="183"/>
      <c r="Y64" s="274"/>
      <c r="Z64" s="275"/>
      <c r="AA64" s="275"/>
      <c r="AB64" s="275"/>
      <c r="AC64" s="275"/>
      <c r="AD64" s="275"/>
      <c r="AE64" s="276"/>
      <c r="AF64" s="274"/>
      <c r="AG64" s="275"/>
      <c r="AH64" s="275"/>
      <c r="AI64" s="275"/>
      <c r="AJ64" s="275"/>
      <c r="AK64" s="276"/>
      <c r="AL64" s="274"/>
      <c r="AM64" s="275"/>
      <c r="AN64" s="275"/>
      <c r="AO64" s="275"/>
      <c r="AP64" s="275"/>
      <c r="AQ64" s="275"/>
      <c r="AR64" s="276"/>
      <c r="AS64" s="274"/>
      <c r="AT64" s="275"/>
      <c r="AU64" s="275"/>
      <c r="AV64" s="275"/>
      <c r="AW64" s="275"/>
      <c r="AX64" s="276"/>
      <c r="AY64" s="274"/>
      <c r="AZ64" s="275"/>
      <c r="BA64" s="275"/>
      <c r="BB64" s="275"/>
      <c r="BC64" s="275"/>
      <c r="BD64" s="275"/>
      <c r="BE64" s="276"/>
      <c r="BF64" s="274"/>
      <c r="BG64" s="275"/>
      <c r="BH64" s="275"/>
      <c r="BI64" s="275"/>
      <c r="BJ64" s="275"/>
      <c r="BK64" s="276"/>
      <c r="BL64" s="274"/>
      <c r="BM64" s="275"/>
      <c r="BN64" s="275"/>
      <c r="BO64" s="275"/>
      <c r="BP64" s="275"/>
      <c r="BQ64" s="275"/>
      <c r="BR64" s="276"/>
      <c r="BS64" s="274"/>
      <c r="BT64" s="275"/>
      <c r="BU64" s="275"/>
      <c r="BV64" s="275"/>
      <c r="BW64" s="275"/>
      <c r="BX64" s="276"/>
      <c r="BY64" s="274"/>
      <c r="BZ64" s="275"/>
      <c r="CA64" s="275"/>
      <c r="CB64" s="275"/>
      <c r="CC64" s="275"/>
      <c r="CD64" s="275"/>
      <c r="CE64" s="276"/>
      <c r="CF64" s="274"/>
      <c r="CG64" s="275"/>
      <c r="CH64" s="275"/>
      <c r="CI64" s="275"/>
      <c r="CJ64" s="275"/>
      <c r="CK64" s="276"/>
      <c r="CL64" s="274"/>
      <c r="CM64" s="275"/>
      <c r="CN64" s="275"/>
      <c r="CO64" s="275"/>
      <c r="CP64" s="275"/>
      <c r="CQ64" s="275"/>
      <c r="CR64" s="276"/>
      <c r="CS64" s="274"/>
      <c r="CT64" s="275"/>
      <c r="CU64" s="275"/>
      <c r="CV64" s="275"/>
      <c r="CW64" s="275"/>
      <c r="CX64" s="276"/>
      <c r="CY64" s="274"/>
      <c r="CZ64" s="275"/>
      <c r="DA64" s="275"/>
      <c r="DB64" s="275"/>
      <c r="DC64" s="275"/>
      <c r="DD64" s="275"/>
      <c r="DE64" s="276"/>
      <c r="DF64" s="274"/>
      <c r="DG64" s="275"/>
      <c r="DH64" s="275"/>
      <c r="DI64" s="275"/>
      <c r="DJ64" s="275"/>
      <c r="DK64" s="276"/>
      <c r="DL64" s="274"/>
      <c r="DM64" s="275"/>
      <c r="DN64" s="275"/>
      <c r="DO64" s="275"/>
      <c r="DP64" s="275"/>
      <c r="DQ64" s="275"/>
      <c r="DR64" s="276"/>
      <c r="DS64" s="274"/>
      <c r="DT64" s="275"/>
      <c r="DU64" s="275"/>
      <c r="DV64" s="275"/>
      <c r="DW64" s="275"/>
      <c r="DX64" s="276"/>
      <c r="DY64" s="274"/>
      <c r="DZ64" s="275"/>
      <c r="EA64" s="275"/>
      <c r="EB64" s="275"/>
      <c r="EC64" s="275"/>
      <c r="ED64" s="275"/>
      <c r="EE64" s="276"/>
      <c r="EF64" s="274"/>
      <c r="EG64" s="275"/>
      <c r="EH64" s="275"/>
      <c r="EI64" s="275"/>
      <c r="EJ64" s="275"/>
      <c r="EK64" s="316"/>
    </row>
    <row r="65" spans="1:141" s="55" customFormat="1" ht="12.75" x14ac:dyDescent="0.2">
      <c r="A65" s="271" t="s">
        <v>1148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182"/>
      <c r="U65" s="183"/>
      <c r="V65" s="183"/>
      <c r="W65" s="183"/>
      <c r="X65" s="183"/>
      <c r="Y65" s="226"/>
      <c r="Z65" s="227"/>
      <c r="AA65" s="227"/>
      <c r="AB65" s="227"/>
      <c r="AC65" s="227"/>
      <c r="AD65" s="227"/>
      <c r="AE65" s="228"/>
      <c r="AF65" s="226"/>
      <c r="AG65" s="227"/>
      <c r="AH65" s="227"/>
      <c r="AI65" s="227"/>
      <c r="AJ65" s="227"/>
      <c r="AK65" s="228"/>
      <c r="AL65" s="226"/>
      <c r="AM65" s="227"/>
      <c r="AN65" s="227"/>
      <c r="AO65" s="227"/>
      <c r="AP65" s="227"/>
      <c r="AQ65" s="227"/>
      <c r="AR65" s="228"/>
      <c r="AS65" s="226"/>
      <c r="AT65" s="227"/>
      <c r="AU65" s="227"/>
      <c r="AV65" s="227"/>
      <c r="AW65" s="227"/>
      <c r="AX65" s="228"/>
      <c r="AY65" s="226"/>
      <c r="AZ65" s="227"/>
      <c r="BA65" s="227"/>
      <c r="BB65" s="227"/>
      <c r="BC65" s="227"/>
      <c r="BD65" s="227"/>
      <c r="BE65" s="228"/>
      <c r="BF65" s="226"/>
      <c r="BG65" s="227"/>
      <c r="BH65" s="227"/>
      <c r="BI65" s="227"/>
      <c r="BJ65" s="227"/>
      <c r="BK65" s="228"/>
      <c r="BL65" s="226"/>
      <c r="BM65" s="227"/>
      <c r="BN65" s="227"/>
      <c r="BO65" s="227"/>
      <c r="BP65" s="227"/>
      <c r="BQ65" s="227"/>
      <c r="BR65" s="228"/>
      <c r="BS65" s="226"/>
      <c r="BT65" s="227"/>
      <c r="BU65" s="227"/>
      <c r="BV65" s="227"/>
      <c r="BW65" s="227"/>
      <c r="BX65" s="228"/>
      <c r="BY65" s="226"/>
      <c r="BZ65" s="227"/>
      <c r="CA65" s="227"/>
      <c r="CB65" s="227"/>
      <c r="CC65" s="227"/>
      <c r="CD65" s="227"/>
      <c r="CE65" s="228"/>
      <c r="CF65" s="226"/>
      <c r="CG65" s="227"/>
      <c r="CH65" s="227"/>
      <c r="CI65" s="227"/>
      <c r="CJ65" s="227"/>
      <c r="CK65" s="228"/>
      <c r="CL65" s="226"/>
      <c r="CM65" s="227"/>
      <c r="CN65" s="227"/>
      <c r="CO65" s="227"/>
      <c r="CP65" s="227"/>
      <c r="CQ65" s="227"/>
      <c r="CR65" s="228"/>
      <c r="CS65" s="226"/>
      <c r="CT65" s="227"/>
      <c r="CU65" s="227"/>
      <c r="CV65" s="227"/>
      <c r="CW65" s="227"/>
      <c r="CX65" s="228"/>
      <c r="CY65" s="226"/>
      <c r="CZ65" s="227"/>
      <c r="DA65" s="227"/>
      <c r="DB65" s="227"/>
      <c r="DC65" s="227"/>
      <c r="DD65" s="227"/>
      <c r="DE65" s="228"/>
      <c r="DF65" s="226"/>
      <c r="DG65" s="227"/>
      <c r="DH65" s="227"/>
      <c r="DI65" s="227"/>
      <c r="DJ65" s="227"/>
      <c r="DK65" s="228"/>
      <c r="DL65" s="226"/>
      <c r="DM65" s="227"/>
      <c r="DN65" s="227"/>
      <c r="DO65" s="227"/>
      <c r="DP65" s="227"/>
      <c r="DQ65" s="227"/>
      <c r="DR65" s="228"/>
      <c r="DS65" s="226"/>
      <c r="DT65" s="227"/>
      <c r="DU65" s="227"/>
      <c r="DV65" s="227"/>
      <c r="DW65" s="227"/>
      <c r="DX65" s="228"/>
      <c r="DY65" s="226"/>
      <c r="DZ65" s="227"/>
      <c r="EA65" s="227"/>
      <c r="EB65" s="227"/>
      <c r="EC65" s="227"/>
      <c r="ED65" s="227"/>
      <c r="EE65" s="228"/>
      <c r="EF65" s="226"/>
      <c r="EG65" s="227"/>
      <c r="EH65" s="227"/>
      <c r="EI65" s="227"/>
      <c r="EJ65" s="227"/>
      <c r="EK65" s="317"/>
    </row>
    <row r="66" spans="1:141" s="55" customFormat="1" ht="12.75" x14ac:dyDescent="0.2">
      <c r="A66" s="212" t="s">
        <v>1147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182" t="s">
        <v>979</v>
      </c>
      <c r="U66" s="183"/>
      <c r="V66" s="183"/>
      <c r="W66" s="183"/>
      <c r="X66" s="183"/>
      <c r="Y66" s="223"/>
      <c r="Z66" s="224"/>
      <c r="AA66" s="224"/>
      <c r="AB66" s="224"/>
      <c r="AC66" s="224"/>
      <c r="AD66" s="224"/>
      <c r="AE66" s="225"/>
      <c r="AF66" s="223"/>
      <c r="AG66" s="224"/>
      <c r="AH66" s="224"/>
      <c r="AI66" s="224"/>
      <c r="AJ66" s="224"/>
      <c r="AK66" s="225"/>
      <c r="AL66" s="223"/>
      <c r="AM66" s="224"/>
      <c r="AN66" s="224"/>
      <c r="AO66" s="224"/>
      <c r="AP66" s="224"/>
      <c r="AQ66" s="224"/>
      <c r="AR66" s="225"/>
      <c r="AS66" s="223"/>
      <c r="AT66" s="224"/>
      <c r="AU66" s="224"/>
      <c r="AV66" s="224"/>
      <c r="AW66" s="224"/>
      <c r="AX66" s="225"/>
      <c r="AY66" s="223"/>
      <c r="AZ66" s="224"/>
      <c r="BA66" s="224"/>
      <c r="BB66" s="224"/>
      <c r="BC66" s="224"/>
      <c r="BD66" s="224"/>
      <c r="BE66" s="225"/>
      <c r="BF66" s="223"/>
      <c r="BG66" s="224"/>
      <c r="BH66" s="224"/>
      <c r="BI66" s="224"/>
      <c r="BJ66" s="224"/>
      <c r="BK66" s="225"/>
      <c r="BL66" s="223"/>
      <c r="BM66" s="224"/>
      <c r="BN66" s="224"/>
      <c r="BO66" s="224"/>
      <c r="BP66" s="224"/>
      <c r="BQ66" s="224"/>
      <c r="BR66" s="225"/>
      <c r="BS66" s="223"/>
      <c r="BT66" s="224"/>
      <c r="BU66" s="224"/>
      <c r="BV66" s="224"/>
      <c r="BW66" s="224"/>
      <c r="BX66" s="225"/>
      <c r="BY66" s="223"/>
      <c r="BZ66" s="224"/>
      <c r="CA66" s="224"/>
      <c r="CB66" s="224"/>
      <c r="CC66" s="224"/>
      <c r="CD66" s="224"/>
      <c r="CE66" s="225"/>
      <c r="CF66" s="223"/>
      <c r="CG66" s="224"/>
      <c r="CH66" s="224"/>
      <c r="CI66" s="224"/>
      <c r="CJ66" s="224"/>
      <c r="CK66" s="225"/>
      <c r="CL66" s="223"/>
      <c r="CM66" s="224"/>
      <c r="CN66" s="224"/>
      <c r="CO66" s="224"/>
      <c r="CP66" s="224"/>
      <c r="CQ66" s="224"/>
      <c r="CR66" s="225"/>
      <c r="CS66" s="223"/>
      <c r="CT66" s="224"/>
      <c r="CU66" s="224"/>
      <c r="CV66" s="224"/>
      <c r="CW66" s="224"/>
      <c r="CX66" s="225"/>
      <c r="CY66" s="223"/>
      <c r="CZ66" s="224"/>
      <c r="DA66" s="224"/>
      <c r="DB66" s="224"/>
      <c r="DC66" s="224"/>
      <c r="DD66" s="224"/>
      <c r="DE66" s="225"/>
      <c r="DF66" s="223"/>
      <c r="DG66" s="224"/>
      <c r="DH66" s="224"/>
      <c r="DI66" s="224"/>
      <c r="DJ66" s="224"/>
      <c r="DK66" s="225"/>
      <c r="DL66" s="223"/>
      <c r="DM66" s="224"/>
      <c r="DN66" s="224"/>
      <c r="DO66" s="224"/>
      <c r="DP66" s="224"/>
      <c r="DQ66" s="224"/>
      <c r="DR66" s="225"/>
      <c r="DS66" s="223"/>
      <c r="DT66" s="224"/>
      <c r="DU66" s="224"/>
      <c r="DV66" s="224"/>
      <c r="DW66" s="224"/>
      <c r="DX66" s="225"/>
      <c r="DY66" s="223"/>
      <c r="DZ66" s="224"/>
      <c r="EA66" s="224"/>
      <c r="EB66" s="224"/>
      <c r="EC66" s="224"/>
      <c r="ED66" s="224"/>
      <c r="EE66" s="225"/>
      <c r="EF66" s="223"/>
      <c r="EG66" s="224"/>
      <c r="EH66" s="224"/>
      <c r="EI66" s="224"/>
      <c r="EJ66" s="224"/>
      <c r="EK66" s="315"/>
    </row>
    <row r="67" spans="1:141" s="55" customFormat="1" ht="12.75" x14ac:dyDescent="0.2">
      <c r="A67" s="271" t="s">
        <v>1149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182"/>
      <c r="U67" s="183"/>
      <c r="V67" s="183"/>
      <c r="W67" s="183"/>
      <c r="X67" s="183"/>
      <c r="Y67" s="226"/>
      <c r="Z67" s="227"/>
      <c r="AA67" s="227"/>
      <c r="AB67" s="227"/>
      <c r="AC67" s="227"/>
      <c r="AD67" s="227"/>
      <c r="AE67" s="228"/>
      <c r="AF67" s="226"/>
      <c r="AG67" s="227"/>
      <c r="AH67" s="227"/>
      <c r="AI67" s="227"/>
      <c r="AJ67" s="227"/>
      <c r="AK67" s="228"/>
      <c r="AL67" s="226"/>
      <c r="AM67" s="227"/>
      <c r="AN67" s="227"/>
      <c r="AO67" s="227"/>
      <c r="AP67" s="227"/>
      <c r="AQ67" s="227"/>
      <c r="AR67" s="228"/>
      <c r="AS67" s="226"/>
      <c r="AT67" s="227"/>
      <c r="AU67" s="227"/>
      <c r="AV67" s="227"/>
      <c r="AW67" s="227"/>
      <c r="AX67" s="228"/>
      <c r="AY67" s="226"/>
      <c r="AZ67" s="227"/>
      <c r="BA67" s="227"/>
      <c r="BB67" s="227"/>
      <c r="BC67" s="227"/>
      <c r="BD67" s="227"/>
      <c r="BE67" s="228"/>
      <c r="BF67" s="226"/>
      <c r="BG67" s="227"/>
      <c r="BH67" s="227"/>
      <c r="BI67" s="227"/>
      <c r="BJ67" s="227"/>
      <c r="BK67" s="228"/>
      <c r="BL67" s="226"/>
      <c r="BM67" s="227"/>
      <c r="BN67" s="227"/>
      <c r="BO67" s="227"/>
      <c r="BP67" s="227"/>
      <c r="BQ67" s="227"/>
      <c r="BR67" s="228"/>
      <c r="BS67" s="226"/>
      <c r="BT67" s="227"/>
      <c r="BU67" s="227"/>
      <c r="BV67" s="227"/>
      <c r="BW67" s="227"/>
      <c r="BX67" s="228"/>
      <c r="BY67" s="226"/>
      <c r="BZ67" s="227"/>
      <c r="CA67" s="227"/>
      <c r="CB67" s="227"/>
      <c r="CC67" s="227"/>
      <c r="CD67" s="227"/>
      <c r="CE67" s="228"/>
      <c r="CF67" s="226"/>
      <c r="CG67" s="227"/>
      <c r="CH67" s="227"/>
      <c r="CI67" s="227"/>
      <c r="CJ67" s="227"/>
      <c r="CK67" s="228"/>
      <c r="CL67" s="226"/>
      <c r="CM67" s="227"/>
      <c r="CN67" s="227"/>
      <c r="CO67" s="227"/>
      <c r="CP67" s="227"/>
      <c r="CQ67" s="227"/>
      <c r="CR67" s="228"/>
      <c r="CS67" s="226"/>
      <c r="CT67" s="227"/>
      <c r="CU67" s="227"/>
      <c r="CV67" s="227"/>
      <c r="CW67" s="227"/>
      <c r="CX67" s="228"/>
      <c r="CY67" s="226"/>
      <c r="CZ67" s="227"/>
      <c r="DA67" s="227"/>
      <c r="DB67" s="227"/>
      <c r="DC67" s="227"/>
      <c r="DD67" s="227"/>
      <c r="DE67" s="228"/>
      <c r="DF67" s="226"/>
      <c r="DG67" s="227"/>
      <c r="DH67" s="227"/>
      <c r="DI67" s="227"/>
      <c r="DJ67" s="227"/>
      <c r="DK67" s="228"/>
      <c r="DL67" s="226"/>
      <c r="DM67" s="227"/>
      <c r="DN67" s="227"/>
      <c r="DO67" s="227"/>
      <c r="DP67" s="227"/>
      <c r="DQ67" s="227"/>
      <c r="DR67" s="228"/>
      <c r="DS67" s="226"/>
      <c r="DT67" s="227"/>
      <c r="DU67" s="227"/>
      <c r="DV67" s="227"/>
      <c r="DW67" s="227"/>
      <c r="DX67" s="228"/>
      <c r="DY67" s="226"/>
      <c r="DZ67" s="227"/>
      <c r="EA67" s="227"/>
      <c r="EB67" s="227"/>
      <c r="EC67" s="227"/>
      <c r="ED67" s="227"/>
      <c r="EE67" s="228"/>
      <c r="EF67" s="226"/>
      <c r="EG67" s="227"/>
      <c r="EH67" s="227"/>
      <c r="EI67" s="227"/>
      <c r="EJ67" s="227"/>
      <c r="EK67" s="317"/>
    </row>
    <row r="68" spans="1:141" s="55" customFormat="1" ht="15" customHeight="1" thickBot="1" x14ac:dyDescent="0.25">
      <c r="A68" s="305" t="s">
        <v>42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185" t="s">
        <v>46</v>
      </c>
      <c r="U68" s="186"/>
      <c r="V68" s="186"/>
      <c r="W68" s="186"/>
      <c r="X68" s="186"/>
      <c r="Y68" s="323">
        <v>1944881544.0500002</v>
      </c>
      <c r="Z68" s="324"/>
      <c r="AA68" s="324"/>
      <c r="AB68" s="324"/>
      <c r="AC68" s="324"/>
      <c r="AD68" s="324"/>
      <c r="AE68" s="325"/>
      <c r="AF68" s="301" t="s">
        <v>986</v>
      </c>
      <c r="AG68" s="302"/>
      <c r="AH68" s="302"/>
      <c r="AI68" s="302"/>
      <c r="AJ68" s="302"/>
      <c r="AK68" s="329"/>
      <c r="AL68" s="323">
        <v>150625782.26000002</v>
      </c>
      <c r="AM68" s="324"/>
      <c r="AN68" s="324"/>
      <c r="AO68" s="324"/>
      <c r="AP68" s="324"/>
      <c r="AQ68" s="324"/>
      <c r="AR68" s="325"/>
      <c r="AS68" s="326">
        <v>7.7447278329526705</v>
      </c>
      <c r="AT68" s="327"/>
      <c r="AU68" s="327"/>
      <c r="AV68" s="327"/>
      <c r="AW68" s="327"/>
      <c r="AX68" s="328"/>
      <c r="AY68" s="323">
        <v>292413216.38000005</v>
      </c>
      <c r="AZ68" s="324"/>
      <c r="BA68" s="324"/>
      <c r="BB68" s="324"/>
      <c r="BC68" s="324"/>
      <c r="BD68" s="324"/>
      <c r="BE68" s="325"/>
      <c r="BF68" s="326">
        <v>15.035014203028629</v>
      </c>
      <c r="BG68" s="327"/>
      <c r="BH68" s="327"/>
      <c r="BI68" s="327"/>
      <c r="BJ68" s="327"/>
      <c r="BK68" s="328"/>
      <c r="BL68" s="323">
        <v>80062471.409999996</v>
      </c>
      <c r="BM68" s="324"/>
      <c r="BN68" s="324"/>
      <c r="BO68" s="324"/>
      <c r="BP68" s="324"/>
      <c r="BQ68" s="324"/>
      <c r="BR68" s="325"/>
      <c r="BS68" s="326">
        <v>4.1165731483717396</v>
      </c>
      <c r="BT68" s="327"/>
      <c r="BU68" s="327"/>
      <c r="BV68" s="327"/>
      <c r="BW68" s="327"/>
      <c r="BX68" s="328"/>
      <c r="BY68" s="323">
        <v>212350744.97</v>
      </c>
      <c r="BZ68" s="324"/>
      <c r="CA68" s="324"/>
      <c r="CB68" s="324"/>
      <c r="CC68" s="324"/>
      <c r="CD68" s="324"/>
      <c r="CE68" s="325"/>
      <c r="CF68" s="301" t="s">
        <v>986</v>
      </c>
      <c r="CG68" s="302"/>
      <c r="CH68" s="302"/>
      <c r="CI68" s="302"/>
      <c r="CJ68" s="302"/>
      <c r="CK68" s="329"/>
      <c r="CL68" s="323">
        <v>1463459490.1299999</v>
      </c>
      <c r="CM68" s="324"/>
      <c r="CN68" s="324"/>
      <c r="CO68" s="324"/>
      <c r="CP68" s="324"/>
      <c r="CQ68" s="324"/>
      <c r="CR68" s="325"/>
      <c r="CS68" s="326">
        <v>75.246715904481661</v>
      </c>
      <c r="CT68" s="327"/>
      <c r="CU68" s="327"/>
      <c r="CV68" s="327"/>
      <c r="CW68" s="327"/>
      <c r="CX68" s="328"/>
      <c r="CY68" s="323">
        <v>38383055.279999994</v>
      </c>
      <c r="CZ68" s="324"/>
      <c r="DA68" s="324"/>
      <c r="DB68" s="324"/>
      <c r="DC68" s="324"/>
      <c r="DD68" s="324"/>
      <c r="DE68" s="325"/>
      <c r="DF68" s="326">
        <v>1.9735420595370319</v>
      </c>
      <c r="DG68" s="327"/>
      <c r="DH68" s="327"/>
      <c r="DI68" s="327"/>
      <c r="DJ68" s="327"/>
      <c r="DK68" s="328"/>
      <c r="DL68" s="323">
        <v>38383055.279999994</v>
      </c>
      <c r="DM68" s="324"/>
      <c r="DN68" s="324"/>
      <c r="DO68" s="324"/>
      <c r="DP68" s="324"/>
      <c r="DQ68" s="324"/>
      <c r="DR68" s="325"/>
      <c r="DS68" s="326">
        <v>1.9735420595370319</v>
      </c>
      <c r="DT68" s="327"/>
      <c r="DU68" s="327"/>
      <c r="DV68" s="327"/>
      <c r="DW68" s="327"/>
      <c r="DX68" s="328"/>
      <c r="DY68" s="332"/>
      <c r="DZ68" s="333"/>
      <c r="EA68" s="333"/>
      <c r="EB68" s="333"/>
      <c r="EC68" s="333"/>
      <c r="ED68" s="333"/>
      <c r="EE68" s="334"/>
      <c r="EF68" s="301" t="s">
        <v>986</v>
      </c>
      <c r="EG68" s="302"/>
      <c r="EH68" s="302"/>
      <c r="EI68" s="302"/>
      <c r="EJ68" s="302"/>
      <c r="EK68" s="303"/>
    </row>
    <row r="70" spans="1:141" x14ac:dyDescent="0.25">
      <c r="CE70" s="64"/>
      <c r="DK70" s="64"/>
    </row>
    <row r="71" spans="1:141" s="82" customFormat="1" ht="12.75" x14ac:dyDescent="0.2">
      <c r="A71" s="81" t="s">
        <v>49</v>
      </c>
    </row>
    <row r="72" spans="1:141" s="82" customFormat="1" ht="12.75" x14ac:dyDescent="0.2">
      <c r="A72" s="81" t="s">
        <v>54</v>
      </c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</row>
    <row r="73" spans="1:141" s="80" customFormat="1" ht="10.5" x14ac:dyDescent="0.2">
      <c r="W73" s="211" t="s">
        <v>50</v>
      </c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G73" s="211" t="s">
        <v>52</v>
      </c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</row>
    <row r="74" spans="1:141" s="80" customFormat="1" ht="3" customHeight="1" x14ac:dyDescent="0.2"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</row>
    <row r="75" spans="1:141" s="82" customFormat="1" ht="12.75" x14ac:dyDescent="0.2">
      <c r="A75" s="81" t="s">
        <v>53</v>
      </c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</row>
    <row r="76" spans="1:141" s="80" customFormat="1" ht="10.5" x14ac:dyDescent="0.2">
      <c r="W76" s="211" t="s">
        <v>50</v>
      </c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G76" s="211" t="s">
        <v>175</v>
      </c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</row>
    <row r="77" spans="1:141" s="80" customFormat="1" ht="3" customHeight="1" x14ac:dyDescent="0.2"/>
    <row r="78" spans="1:141" s="82" customFormat="1" ht="12.75" x14ac:dyDescent="0.2">
      <c r="A78" s="79" t="s">
        <v>55</v>
      </c>
      <c r="B78" s="202"/>
      <c r="C78" s="202"/>
      <c r="D78" s="202"/>
      <c r="E78" s="81" t="s">
        <v>56</v>
      </c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209">
        <v>20</v>
      </c>
      <c r="S78" s="209"/>
      <c r="T78" s="209"/>
      <c r="U78" s="210"/>
      <c r="V78" s="210"/>
      <c r="W78" s="210"/>
      <c r="X78" s="81" t="s">
        <v>14</v>
      </c>
    </row>
  </sheetData>
  <mergeCells count="872">
    <mergeCell ref="A68:S68"/>
    <mergeCell ref="T68:X68"/>
    <mergeCell ref="Y68:AE68"/>
    <mergeCell ref="AF68:AK68"/>
    <mergeCell ref="AL68:AR68"/>
    <mergeCell ref="AS68:AX68"/>
    <mergeCell ref="DF66:DK67"/>
    <mergeCell ref="W75:BD75"/>
    <mergeCell ref="BG75:CN75"/>
    <mergeCell ref="A67:S67"/>
    <mergeCell ref="BF66:BK67"/>
    <mergeCell ref="A66:S66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DL66:DR67"/>
    <mergeCell ref="BL66:BR67"/>
    <mergeCell ref="BS66:BX67"/>
    <mergeCell ref="BY66:CE67"/>
    <mergeCell ref="CF66:CK67"/>
    <mergeCell ref="CL66:CR67"/>
    <mergeCell ref="CS66:CX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Y39:BE43"/>
    <mergeCell ref="BF39:BK43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Y36:EE37"/>
    <mergeCell ref="EF36:EK37"/>
    <mergeCell ref="CS32:CX32"/>
    <mergeCell ref="CY32:DE32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DL24:DR24"/>
    <mergeCell ref="DS24:DX24"/>
    <mergeCell ref="DY24:EE24"/>
    <mergeCell ref="EF24:EK24"/>
    <mergeCell ref="DL32:DR32"/>
    <mergeCell ref="DS32:DX32"/>
    <mergeCell ref="DY32:EE32"/>
    <mergeCell ref="EF32:EK32"/>
    <mergeCell ref="DY34:EE35"/>
    <mergeCell ref="EF34:EK35"/>
    <mergeCell ref="DY31:EE31"/>
    <mergeCell ref="DS30:DX30"/>
    <mergeCell ref="DY30:EE30"/>
    <mergeCell ref="EF30:EK30"/>
    <mergeCell ref="EF29:EK29"/>
    <mergeCell ref="DL34:DR35"/>
    <mergeCell ref="DS34:DX35"/>
    <mergeCell ref="DF25:DK26"/>
    <mergeCell ref="DL25:DR26"/>
    <mergeCell ref="DS25:DX26"/>
    <mergeCell ref="DY25:EE26"/>
    <mergeCell ref="EF25:EK26"/>
    <mergeCell ref="DF27:DK28"/>
    <mergeCell ref="DL27:DR28"/>
    <mergeCell ref="DS27:DX28"/>
    <mergeCell ref="DY27:EE28"/>
    <mergeCell ref="EF27:EK28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DY21:EE22"/>
    <mergeCell ref="EF21:EK22"/>
    <mergeCell ref="DY23:EE23"/>
    <mergeCell ref="EF23:EK23"/>
    <mergeCell ref="CY24:DE24"/>
    <mergeCell ref="DF24:DK24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CS17:CX18"/>
    <mergeCell ref="DY19:EE20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Y29:AE29"/>
    <mergeCell ref="AF29:AK29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BL39:BR43"/>
    <mergeCell ref="BS39:BX43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A31:S31"/>
    <mergeCell ref="T31:X31"/>
    <mergeCell ref="A37:S37"/>
    <mergeCell ref="A36:S36"/>
    <mergeCell ref="CL34:CR35"/>
    <mergeCell ref="CS34:CX35"/>
    <mergeCell ref="CY34:DE35"/>
    <mergeCell ref="DF34:DK35"/>
    <mergeCell ref="A35:S35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BF31:BK31"/>
    <mergeCell ref="BL31:BR31"/>
    <mergeCell ref="BS31:BX31"/>
    <mergeCell ref="BY31:CE31"/>
    <mergeCell ref="CF31:CK31"/>
    <mergeCell ref="CL31:CR31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S29:CX29"/>
    <mergeCell ref="CY29:DE29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BS24:BX24"/>
    <mergeCell ref="BY24:CE24"/>
    <mergeCell ref="CF24:CK24"/>
    <mergeCell ref="CL24:C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Y17:AE18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DY13:EE13"/>
    <mergeCell ref="EF13:EK13"/>
    <mergeCell ref="CS13:CX13"/>
    <mergeCell ref="CY13:DE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A13:S13"/>
    <mergeCell ref="T13:X13"/>
    <mergeCell ref="BF13:BK13"/>
    <mergeCell ref="BL13:BR13"/>
    <mergeCell ref="BS13:BX13"/>
    <mergeCell ref="BY13:CE13"/>
    <mergeCell ref="CF13:C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A12:S12"/>
    <mergeCell ref="T12:X12"/>
    <mergeCell ref="Y12:AE12"/>
    <mergeCell ref="AF12:AK12"/>
    <mergeCell ref="AL12:AR12"/>
    <mergeCell ref="AS12:AX12"/>
    <mergeCell ref="AY12:BE12"/>
    <mergeCell ref="Y13:AE13"/>
    <mergeCell ref="AF13:AK13"/>
    <mergeCell ref="AL13:AR13"/>
    <mergeCell ref="AS13:AX13"/>
    <mergeCell ref="AY13:BE13"/>
    <mergeCell ref="T11:X11"/>
    <mergeCell ref="Y11:AE11"/>
    <mergeCell ref="AF11:AK11"/>
    <mergeCell ref="AL11:AR11"/>
    <mergeCell ref="AS11:AX11"/>
    <mergeCell ref="AY11:BE11"/>
    <mergeCell ref="BF11:BK11"/>
    <mergeCell ref="BL11:BR11"/>
    <mergeCell ref="BS11:BX11"/>
    <mergeCell ref="BF12:BK12"/>
    <mergeCell ref="DS10:DX10"/>
    <mergeCell ref="A9:S9"/>
    <mergeCell ref="T9:X9"/>
    <mergeCell ref="Y9:AE9"/>
    <mergeCell ref="CL10:CR10"/>
    <mergeCell ref="AY10:BE10"/>
    <mergeCell ref="BF10:BK10"/>
    <mergeCell ref="BL10:BR10"/>
    <mergeCell ref="BS10:BX10"/>
    <mergeCell ref="BY10:CE10"/>
    <mergeCell ref="CF10:CK10"/>
    <mergeCell ref="BL9:BR9"/>
    <mergeCell ref="BS9:BX9"/>
    <mergeCell ref="DL9:DR9"/>
    <mergeCell ref="DS9:DX9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DY9:EE9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CF8:CK8"/>
    <mergeCell ref="CL8:CR8"/>
    <mergeCell ref="DS7:DX7"/>
    <mergeCell ref="DY7:EE7"/>
    <mergeCell ref="CS8:CX8"/>
    <mergeCell ref="CY8:DE8"/>
    <mergeCell ref="DF8:DK8"/>
    <mergeCell ref="DL8:DR8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EF7:EK7"/>
    <mergeCell ref="CF7:CK7"/>
    <mergeCell ref="CL7:CR7"/>
    <mergeCell ref="CS7:CX7"/>
    <mergeCell ref="CY7:DE7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AY5:BE5"/>
    <mergeCell ref="BF6:BK6"/>
    <mergeCell ref="BL6:BR6"/>
    <mergeCell ref="DS6:DX6"/>
    <mergeCell ref="DY6:EE6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  <mergeCell ref="T4:X4"/>
    <mergeCell ref="Y4:AE4"/>
    <mergeCell ref="AF4:AK4"/>
    <mergeCell ref="DS5:DX5"/>
    <mergeCell ref="DY5:EE5"/>
    <mergeCell ref="W76:BD76"/>
    <mergeCell ref="BG76:CN76"/>
    <mergeCell ref="B78:D78"/>
    <mergeCell ref="G78:Q78"/>
    <mergeCell ref="R78:T78"/>
    <mergeCell ref="U78:W78"/>
    <mergeCell ref="BF5:BK5"/>
    <mergeCell ref="AL4:AR4"/>
    <mergeCell ref="AS4:AX4"/>
    <mergeCell ref="AY4:BE4"/>
    <mergeCell ref="BF4:BK4"/>
    <mergeCell ref="A8:S8"/>
    <mergeCell ref="T8:X8"/>
    <mergeCell ref="Y8:AE8"/>
    <mergeCell ref="AF8:AK8"/>
    <mergeCell ref="AL8:AR8"/>
    <mergeCell ref="AS8:AX8"/>
    <mergeCell ref="AY8:BE8"/>
    <mergeCell ref="AF9:AK9"/>
    <mergeCell ref="AL9:AR9"/>
    <mergeCell ref="AS9:AX9"/>
    <mergeCell ref="AY9:BE9"/>
    <mergeCell ref="BY6:CE6"/>
    <mergeCell ref="BF9:BK9"/>
  </mergeCells>
  <pageMargins left="0.59055118110236227" right="0.39370078740157483" top="0.78740157480314965" bottom="0.39370078740157483" header="0.27559055118110237" footer="0.27559055118110237"/>
  <pageSetup paperSize="8" scale="71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204" t="s">
        <v>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53" x14ac:dyDescent="0.25">
      <c r="A2" s="204" t="s">
        <v>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</row>
    <row r="3" spans="1:153" ht="16.5" thickBot="1" x14ac:dyDescent="0.3">
      <c r="BL3" s="37" t="s">
        <v>13</v>
      </c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8">
        <v>20</v>
      </c>
      <c r="BY3" s="358"/>
      <c r="BZ3" s="358"/>
      <c r="CA3" s="359"/>
      <c r="CB3" s="359"/>
      <c r="CC3" s="359"/>
      <c r="CD3" s="5" t="s">
        <v>14</v>
      </c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53" s="35" customFormat="1" ht="12.75" x14ac:dyDescent="0.2">
      <c r="A4" s="38"/>
      <c r="DU4" s="33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53" s="35" customFormat="1" ht="12.75" x14ac:dyDescent="0.2">
      <c r="A5" s="38"/>
      <c r="DU5" s="33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53" s="35" customFormat="1" ht="12.75" x14ac:dyDescent="0.2">
      <c r="A6" s="38"/>
      <c r="DU6" s="33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53" s="35" customFormat="1" ht="12.75" x14ac:dyDescent="0.2">
      <c r="A7" s="38" t="s">
        <v>15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33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53" s="35" customFormat="1" ht="12.75" x14ac:dyDescent="0.2">
      <c r="A8" s="38" t="s">
        <v>16</v>
      </c>
      <c r="DU8" s="33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53" s="35" customFormat="1" ht="12.75" x14ac:dyDescent="0.2">
      <c r="A9" s="38" t="s">
        <v>17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33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53" s="35" customFormat="1" ht="12.75" x14ac:dyDescent="0.2">
      <c r="A10" s="38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33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53" s="35" customFormat="1" ht="13.5" thickBot="1" x14ac:dyDescent="0.25">
      <c r="A11" s="38" t="s">
        <v>19</v>
      </c>
      <c r="DU11" s="33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2" spans="1:153" s="35" customFormat="1" ht="12.75" x14ac:dyDescent="0.2">
      <c r="DU12" s="33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215" t="s">
        <v>20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</row>
    <row r="14" spans="1:153" ht="6" customHeight="1" x14ac:dyDescent="0.25">
      <c r="DU14" s="37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35" customFormat="1" ht="12.75" x14ac:dyDescent="0.2">
      <c r="A15" s="355" t="s">
        <v>21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213"/>
      <c r="AG15" s="216" t="s">
        <v>24</v>
      </c>
      <c r="AH15" s="355"/>
      <c r="AI15" s="355"/>
      <c r="AJ15" s="355"/>
      <c r="AK15" s="355"/>
      <c r="AL15" s="355"/>
      <c r="AM15" s="213"/>
      <c r="AN15" s="216" t="s">
        <v>22</v>
      </c>
      <c r="AO15" s="355"/>
      <c r="AP15" s="355"/>
      <c r="AQ15" s="355"/>
      <c r="AR15" s="355"/>
      <c r="AS15" s="355"/>
      <c r="AT15" s="213"/>
      <c r="AU15" s="356" t="s">
        <v>26</v>
      </c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216" t="s">
        <v>33</v>
      </c>
      <c r="CC15" s="355"/>
      <c r="CD15" s="355"/>
      <c r="CE15" s="355"/>
      <c r="CF15" s="355"/>
      <c r="CG15" s="355"/>
      <c r="CH15" s="355"/>
      <c r="CI15" s="355"/>
      <c r="CJ15" s="355"/>
      <c r="CK15" s="213"/>
      <c r="CL15" s="216" t="s">
        <v>36</v>
      </c>
      <c r="CM15" s="355"/>
      <c r="CN15" s="355"/>
      <c r="CO15" s="355"/>
      <c r="CP15" s="355"/>
      <c r="CQ15" s="355"/>
      <c r="CR15" s="355"/>
      <c r="CS15" s="355"/>
      <c r="CT15" s="355"/>
      <c r="CU15" s="213"/>
      <c r="CV15" s="318" t="s">
        <v>27</v>
      </c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35" customFormat="1" ht="12.75" x14ac:dyDescent="0.2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235"/>
      <c r="AG16" s="230" t="s">
        <v>23</v>
      </c>
      <c r="AH16" s="353"/>
      <c r="AI16" s="353"/>
      <c r="AJ16" s="353"/>
      <c r="AK16" s="353"/>
      <c r="AL16" s="353"/>
      <c r="AM16" s="235"/>
      <c r="AN16" s="230" t="s">
        <v>25</v>
      </c>
      <c r="AO16" s="353"/>
      <c r="AP16" s="353"/>
      <c r="AQ16" s="353"/>
      <c r="AR16" s="353"/>
      <c r="AS16" s="353"/>
      <c r="AT16" s="235"/>
      <c r="AU16" s="355" t="s">
        <v>28</v>
      </c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216" t="s">
        <v>32</v>
      </c>
      <c r="BS16" s="355"/>
      <c r="BT16" s="355"/>
      <c r="BU16" s="355"/>
      <c r="BV16" s="355"/>
      <c r="BW16" s="355"/>
      <c r="BX16" s="355"/>
      <c r="BY16" s="355"/>
      <c r="BZ16" s="355"/>
      <c r="CA16" s="213"/>
      <c r="CB16" s="230" t="s">
        <v>34</v>
      </c>
      <c r="CC16" s="353"/>
      <c r="CD16" s="353"/>
      <c r="CE16" s="353"/>
      <c r="CF16" s="353"/>
      <c r="CG16" s="353"/>
      <c r="CH16" s="353"/>
      <c r="CI16" s="353"/>
      <c r="CJ16" s="353"/>
      <c r="CK16" s="235"/>
      <c r="CL16" s="230" t="s">
        <v>37</v>
      </c>
      <c r="CM16" s="353"/>
      <c r="CN16" s="353"/>
      <c r="CO16" s="353"/>
      <c r="CP16" s="353"/>
      <c r="CQ16" s="353"/>
      <c r="CR16" s="353"/>
      <c r="CS16" s="353"/>
      <c r="CT16" s="353"/>
      <c r="CU16" s="235"/>
      <c r="CV16" s="216" t="s">
        <v>38</v>
      </c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213"/>
      <c r="DT16" s="216" t="s">
        <v>40</v>
      </c>
      <c r="DU16" s="355"/>
      <c r="DV16" s="355"/>
      <c r="DW16" s="355"/>
      <c r="DX16" s="355"/>
      <c r="DY16" s="355"/>
      <c r="DZ16" s="355"/>
      <c r="EA16" s="355"/>
      <c r="EB16" s="213"/>
      <c r="EC16" s="216" t="s">
        <v>41</v>
      </c>
      <c r="ED16" s="355"/>
      <c r="EE16" s="355"/>
      <c r="EF16" s="355"/>
      <c r="EG16" s="355"/>
      <c r="EH16" s="355"/>
      <c r="EI16" s="355"/>
      <c r="EJ16" s="355"/>
      <c r="EK16" s="355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35" customFormat="1" ht="12.75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235"/>
      <c r="AG17" s="230"/>
      <c r="AH17" s="353"/>
      <c r="AI17" s="353"/>
      <c r="AJ17" s="353"/>
      <c r="AK17" s="353"/>
      <c r="AL17" s="353"/>
      <c r="AM17" s="235"/>
      <c r="AN17" s="230"/>
      <c r="AO17" s="353"/>
      <c r="AP17" s="353"/>
      <c r="AQ17" s="353"/>
      <c r="AR17" s="353"/>
      <c r="AS17" s="353"/>
      <c r="AT17" s="235"/>
      <c r="AU17" s="216" t="s">
        <v>29</v>
      </c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213"/>
      <c r="BK17" s="216" t="s">
        <v>30</v>
      </c>
      <c r="BL17" s="355"/>
      <c r="BM17" s="355"/>
      <c r="BN17" s="355"/>
      <c r="BO17" s="355"/>
      <c r="BP17" s="355"/>
      <c r="BQ17" s="213"/>
      <c r="BR17" s="230"/>
      <c r="BS17" s="353"/>
      <c r="BT17" s="353"/>
      <c r="BU17" s="353"/>
      <c r="BV17" s="353"/>
      <c r="BW17" s="353"/>
      <c r="BX17" s="353"/>
      <c r="BY17" s="353"/>
      <c r="BZ17" s="353"/>
      <c r="CA17" s="235"/>
      <c r="CB17" s="230" t="s">
        <v>35</v>
      </c>
      <c r="CC17" s="353"/>
      <c r="CD17" s="353"/>
      <c r="CE17" s="353"/>
      <c r="CF17" s="353"/>
      <c r="CG17" s="353"/>
      <c r="CH17" s="353"/>
      <c r="CI17" s="353"/>
      <c r="CJ17" s="353"/>
      <c r="CK17" s="235"/>
      <c r="CL17" s="230"/>
      <c r="CM17" s="353"/>
      <c r="CN17" s="353"/>
      <c r="CO17" s="353"/>
      <c r="CP17" s="353"/>
      <c r="CQ17" s="353"/>
      <c r="CR17" s="353"/>
      <c r="CS17" s="353"/>
      <c r="CT17" s="353"/>
      <c r="CU17" s="235"/>
      <c r="CV17" s="230" t="s">
        <v>39</v>
      </c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235"/>
      <c r="DT17" s="230"/>
      <c r="DU17" s="353"/>
      <c r="DV17" s="353"/>
      <c r="DW17" s="353"/>
      <c r="DX17" s="353"/>
      <c r="DY17" s="353"/>
      <c r="DZ17" s="353"/>
      <c r="EA17" s="353"/>
      <c r="EB17" s="235"/>
      <c r="EC17" s="230"/>
      <c r="ED17" s="353"/>
      <c r="EE17" s="353"/>
      <c r="EF17" s="353"/>
      <c r="EG17" s="353"/>
      <c r="EH17" s="353"/>
      <c r="EI17" s="353"/>
      <c r="EJ17" s="353"/>
      <c r="EK17" s="353"/>
    </row>
    <row r="18" spans="1:153" s="35" customFormat="1" ht="12.75" x14ac:dyDescent="0.2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231"/>
      <c r="AG18" s="234"/>
      <c r="AH18" s="354"/>
      <c r="AI18" s="354"/>
      <c r="AJ18" s="354"/>
      <c r="AK18" s="354"/>
      <c r="AL18" s="354"/>
      <c r="AM18" s="231"/>
      <c r="AN18" s="234"/>
      <c r="AO18" s="354"/>
      <c r="AP18" s="354"/>
      <c r="AQ18" s="354"/>
      <c r="AR18" s="354"/>
      <c r="AS18" s="354"/>
      <c r="AT18" s="231"/>
      <c r="AU18" s="23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231"/>
      <c r="BK18" s="234" t="s">
        <v>31</v>
      </c>
      <c r="BL18" s="354"/>
      <c r="BM18" s="354"/>
      <c r="BN18" s="354"/>
      <c r="BO18" s="354"/>
      <c r="BP18" s="354"/>
      <c r="BQ18" s="231"/>
      <c r="BR18" s="234"/>
      <c r="BS18" s="354"/>
      <c r="BT18" s="354"/>
      <c r="BU18" s="354"/>
      <c r="BV18" s="354"/>
      <c r="BW18" s="354"/>
      <c r="BX18" s="354"/>
      <c r="BY18" s="354"/>
      <c r="BZ18" s="354"/>
      <c r="CA18" s="231"/>
      <c r="CB18" s="234"/>
      <c r="CC18" s="354"/>
      <c r="CD18" s="354"/>
      <c r="CE18" s="354"/>
      <c r="CF18" s="354"/>
      <c r="CG18" s="354"/>
      <c r="CH18" s="354"/>
      <c r="CI18" s="354"/>
      <c r="CJ18" s="354"/>
      <c r="CK18" s="231"/>
      <c r="CL18" s="234"/>
      <c r="CM18" s="354"/>
      <c r="CN18" s="354"/>
      <c r="CO18" s="354"/>
      <c r="CP18" s="354"/>
      <c r="CQ18" s="354"/>
      <c r="CR18" s="354"/>
      <c r="CS18" s="354"/>
      <c r="CT18" s="354"/>
      <c r="CU18" s="231"/>
      <c r="CV18" s="23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231"/>
      <c r="DT18" s="234"/>
      <c r="DU18" s="354"/>
      <c r="DV18" s="354"/>
      <c r="DW18" s="354"/>
      <c r="DX18" s="354"/>
      <c r="DY18" s="354"/>
      <c r="DZ18" s="354"/>
      <c r="EA18" s="354"/>
      <c r="EB18" s="231"/>
      <c r="EC18" s="234"/>
      <c r="ED18" s="354"/>
      <c r="EE18" s="354"/>
      <c r="EF18" s="354"/>
      <c r="EG18" s="354"/>
      <c r="EH18" s="354"/>
      <c r="EI18" s="354"/>
      <c r="EJ18" s="354"/>
      <c r="EK18" s="354"/>
    </row>
    <row r="19" spans="1:153" s="35" customFormat="1" ht="13.5" thickBot="1" x14ac:dyDescent="0.25">
      <c r="A19" s="243">
        <v>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>
        <v>2</v>
      </c>
      <c r="AH19" s="244"/>
      <c r="AI19" s="244"/>
      <c r="AJ19" s="244"/>
      <c r="AK19" s="244"/>
      <c r="AL19" s="244"/>
      <c r="AM19" s="244"/>
      <c r="AN19" s="214">
        <v>3</v>
      </c>
      <c r="AO19" s="214"/>
      <c r="AP19" s="214"/>
      <c r="AQ19" s="214"/>
      <c r="AR19" s="214"/>
      <c r="AS19" s="214"/>
      <c r="AT19" s="214"/>
      <c r="AU19" s="214">
        <v>4</v>
      </c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>
        <v>5</v>
      </c>
      <c r="BL19" s="214"/>
      <c r="BM19" s="214"/>
      <c r="BN19" s="214"/>
      <c r="BO19" s="214"/>
      <c r="BP19" s="214"/>
      <c r="BQ19" s="214"/>
      <c r="BR19" s="214">
        <v>6</v>
      </c>
      <c r="BS19" s="214"/>
      <c r="BT19" s="214"/>
      <c r="BU19" s="214"/>
      <c r="BV19" s="214"/>
      <c r="BW19" s="214"/>
      <c r="BX19" s="214"/>
      <c r="BY19" s="214"/>
      <c r="BZ19" s="214"/>
      <c r="CA19" s="214"/>
      <c r="CB19" s="214">
        <v>7</v>
      </c>
      <c r="CC19" s="214"/>
      <c r="CD19" s="214"/>
      <c r="CE19" s="214"/>
      <c r="CF19" s="214"/>
      <c r="CG19" s="214"/>
      <c r="CH19" s="214"/>
      <c r="CI19" s="214"/>
      <c r="CJ19" s="214"/>
      <c r="CK19" s="214"/>
      <c r="CL19" s="214">
        <v>8</v>
      </c>
      <c r="CM19" s="214"/>
      <c r="CN19" s="214"/>
      <c r="CO19" s="214"/>
      <c r="CP19" s="214"/>
      <c r="CQ19" s="214"/>
      <c r="CR19" s="214"/>
      <c r="CS19" s="214"/>
      <c r="CT19" s="214"/>
      <c r="CU19" s="214"/>
      <c r="CV19" s="244">
        <v>9</v>
      </c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>
        <v>10</v>
      </c>
      <c r="DU19" s="244"/>
      <c r="DV19" s="244"/>
      <c r="DW19" s="244"/>
      <c r="DX19" s="244"/>
      <c r="DY19" s="244"/>
      <c r="DZ19" s="244"/>
      <c r="EA19" s="244"/>
      <c r="EB19" s="244"/>
      <c r="EC19" s="244">
        <v>11</v>
      </c>
      <c r="ED19" s="244"/>
      <c r="EE19" s="244"/>
      <c r="EF19" s="244"/>
      <c r="EG19" s="244"/>
      <c r="EH19" s="244"/>
      <c r="EI19" s="244"/>
      <c r="EJ19" s="244"/>
      <c r="EK19" s="318"/>
    </row>
    <row r="20" spans="1:153" s="35" customFormat="1" ht="12.75" x14ac:dyDescent="0.2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343"/>
      <c r="AH20" s="343"/>
      <c r="AI20" s="343"/>
      <c r="AJ20" s="343"/>
      <c r="AK20" s="343"/>
      <c r="AL20" s="343"/>
      <c r="AM20" s="348"/>
      <c r="AN20" s="206" t="s">
        <v>44</v>
      </c>
      <c r="AO20" s="207"/>
      <c r="AP20" s="207"/>
      <c r="AQ20" s="207"/>
      <c r="AR20" s="207"/>
      <c r="AS20" s="207"/>
      <c r="AT20" s="207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2"/>
      <c r="BL20" s="352"/>
      <c r="BM20" s="352"/>
      <c r="BN20" s="352"/>
      <c r="BO20" s="352"/>
      <c r="BP20" s="352"/>
      <c r="BQ20" s="352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50"/>
      <c r="CV20" s="341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3"/>
      <c r="DU20" s="343"/>
      <c r="DV20" s="343"/>
      <c r="DW20" s="343"/>
      <c r="DX20" s="343"/>
      <c r="DY20" s="343"/>
      <c r="DZ20" s="343"/>
      <c r="EA20" s="343"/>
      <c r="EB20" s="343"/>
      <c r="EC20" s="343"/>
      <c r="ED20" s="343"/>
      <c r="EE20" s="343"/>
      <c r="EF20" s="343"/>
      <c r="EG20" s="343"/>
      <c r="EH20" s="343"/>
      <c r="EI20" s="343"/>
      <c r="EJ20" s="343"/>
      <c r="EK20" s="343"/>
    </row>
    <row r="21" spans="1:153" s="35" customFormat="1" ht="12.75" x14ac:dyDescent="0.2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343"/>
      <c r="AH21" s="343"/>
      <c r="AI21" s="343"/>
      <c r="AJ21" s="343"/>
      <c r="AK21" s="343"/>
      <c r="AL21" s="343"/>
      <c r="AM21" s="348"/>
      <c r="AN21" s="182" t="s">
        <v>45</v>
      </c>
      <c r="AO21" s="183"/>
      <c r="AP21" s="183"/>
      <c r="AQ21" s="183"/>
      <c r="AR21" s="183"/>
      <c r="AS21" s="183"/>
      <c r="AT21" s="183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3"/>
      <c r="BL21" s="343"/>
      <c r="BM21" s="343"/>
      <c r="BN21" s="343"/>
      <c r="BO21" s="343"/>
      <c r="BP21" s="343"/>
      <c r="BQ21" s="343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40"/>
      <c r="CV21" s="341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3"/>
      <c r="DU21" s="343"/>
      <c r="DV21" s="343"/>
      <c r="DW21" s="343"/>
      <c r="DX21" s="343"/>
      <c r="DY21" s="343"/>
      <c r="DZ21" s="343"/>
      <c r="EA21" s="343"/>
      <c r="EB21" s="343"/>
      <c r="EC21" s="343"/>
      <c r="ED21" s="343"/>
      <c r="EE21" s="343"/>
      <c r="EF21" s="343"/>
      <c r="EG21" s="343"/>
      <c r="EH21" s="343"/>
      <c r="EI21" s="343"/>
      <c r="EJ21" s="343"/>
      <c r="EK21" s="343"/>
    </row>
    <row r="22" spans="1:153" s="35" customFormat="1" ht="12.75" x14ac:dyDescent="0.2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343"/>
      <c r="AH22" s="343"/>
      <c r="AI22" s="343"/>
      <c r="AJ22" s="343"/>
      <c r="AK22" s="343"/>
      <c r="AL22" s="343"/>
      <c r="AM22" s="348"/>
      <c r="AN22" s="182"/>
      <c r="AO22" s="183"/>
      <c r="AP22" s="183"/>
      <c r="AQ22" s="183"/>
      <c r="AR22" s="183"/>
      <c r="AS22" s="183"/>
      <c r="AT22" s="183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3"/>
      <c r="BL22" s="343"/>
      <c r="BM22" s="343"/>
      <c r="BN22" s="343"/>
      <c r="BO22" s="343"/>
      <c r="BP22" s="343"/>
      <c r="BQ22" s="343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40"/>
      <c r="CV22" s="341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3"/>
      <c r="DU22" s="343"/>
      <c r="DV22" s="343"/>
      <c r="DW22" s="343"/>
      <c r="DX22" s="343"/>
      <c r="DY22" s="343"/>
      <c r="DZ22" s="343"/>
      <c r="EA22" s="343"/>
      <c r="EB22" s="343"/>
      <c r="EC22" s="343"/>
      <c r="ED22" s="343"/>
      <c r="EE22" s="343"/>
      <c r="EF22" s="343"/>
      <c r="EG22" s="343"/>
      <c r="EH22" s="343"/>
      <c r="EI22" s="343"/>
      <c r="EJ22" s="343"/>
      <c r="EK22" s="343"/>
    </row>
    <row r="23" spans="1:153" s="35" customFormat="1" ht="13.5" thickBot="1" x14ac:dyDescent="0.2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05" t="s">
        <v>42</v>
      </c>
      <c r="AH23" s="305"/>
      <c r="AI23" s="305"/>
      <c r="AJ23" s="305"/>
      <c r="AK23" s="305"/>
      <c r="AL23" s="305"/>
      <c r="AM23" s="305"/>
      <c r="AN23" s="345" t="s">
        <v>46</v>
      </c>
      <c r="AO23" s="346"/>
      <c r="AP23" s="346"/>
      <c r="AQ23" s="346"/>
      <c r="AR23" s="346"/>
      <c r="AS23" s="346"/>
      <c r="AT23" s="346"/>
      <c r="AU23" s="347" t="s">
        <v>43</v>
      </c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186" t="s">
        <v>43</v>
      </c>
      <c r="BL23" s="186"/>
      <c r="BM23" s="186"/>
      <c r="BN23" s="186"/>
      <c r="BO23" s="186"/>
      <c r="BP23" s="186"/>
      <c r="BQ23" s="186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6"/>
      <c r="CV23" s="337" t="s">
        <v>43</v>
      </c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 t="s">
        <v>43</v>
      </c>
      <c r="DU23" s="338"/>
      <c r="DV23" s="338"/>
      <c r="DW23" s="338"/>
      <c r="DX23" s="338"/>
      <c r="DY23" s="338"/>
      <c r="DZ23" s="338"/>
      <c r="EA23" s="338"/>
      <c r="EB23" s="338"/>
      <c r="EC23" s="338" t="s">
        <v>43</v>
      </c>
      <c r="ED23" s="338"/>
      <c r="EE23" s="338"/>
      <c r="EF23" s="338"/>
      <c r="EG23" s="338"/>
      <c r="EH23" s="338"/>
      <c r="EI23" s="338"/>
      <c r="EJ23" s="338"/>
      <c r="EK23" s="338"/>
    </row>
    <row r="24" spans="1:153" s="35" customFormat="1" ht="12.75" x14ac:dyDescent="0.2"/>
    <row r="25" spans="1:153" s="14" customFormat="1" ht="15" x14ac:dyDescent="0.25">
      <c r="A25" s="215" t="s">
        <v>47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</row>
    <row r="26" spans="1:153" ht="6" customHeight="1" x14ac:dyDescent="0.25">
      <c r="DU26" s="37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35" customFormat="1" ht="12.75" x14ac:dyDescent="0.2">
      <c r="A27" s="355" t="s">
        <v>872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213"/>
      <c r="AG27" s="216" t="s">
        <v>24</v>
      </c>
      <c r="AH27" s="355"/>
      <c r="AI27" s="355"/>
      <c r="AJ27" s="355"/>
      <c r="AK27" s="355"/>
      <c r="AL27" s="355"/>
      <c r="AM27" s="213"/>
      <c r="AN27" s="216" t="s">
        <v>22</v>
      </c>
      <c r="AO27" s="355"/>
      <c r="AP27" s="355"/>
      <c r="AQ27" s="355"/>
      <c r="AR27" s="355"/>
      <c r="AS27" s="355"/>
      <c r="AT27" s="213"/>
      <c r="AU27" s="356" t="s">
        <v>866</v>
      </c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216" t="s">
        <v>33</v>
      </c>
      <c r="CC27" s="355"/>
      <c r="CD27" s="355"/>
      <c r="CE27" s="355"/>
      <c r="CF27" s="355"/>
      <c r="CG27" s="355"/>
      <c r="CH27" s="355"/>
      <c r="CI27" s="355"/>
      <c r="CJ27" s="355"/>
      <c r="CK27" s="213"/>
      <c r="CL27" s="216" t="s">
        <v>36</v>
      </c>
      <c r="CM27" s="355"/>
      <c r="CN27" s="355"/>
      <c r="CO27" s="355"/>
      <c r="CP27" s="355"/>
      <c r="CQ27" s="355"/>
      <c r="CR27" s="355"/>
      <c r="CS27" s="355"/>
      <c r="CT27" s="355"/>
      <c r="CU27" s="213"/>
      <c r="CV27" s="318" t="s">
        <v>27</v>
      </c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35" customFormat="1" ht="12.75" x14ac:dyDescent="0.2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235"/>
      <c r="AG28" s="230" t="s">
        <v>23</v>
      </c>
      <c r="AH28" s="353"/>
      <c r="AI28" s="353"/>
      <c r="AJ28" s="353"/>
      <c r="AK28" s="353"/>
      <c r="AL28" s="353"/>
      <c r="AM28" s="235"/>
      <c r="AN28" s="230" t="s">
        <v>25</v>
      </c>
      <c r="AO28" s="353"/>
      <c r="AP28" s="353"/>
      <c r="AQ28" s="353"/>
      <c r="AR28" s="353"/>
      <c r="AS28" s="353"/>
      <c r="AT28" s="235"/>
      <c r="AU28" s="355" t="s">
        <v>28</v>
      </c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216" t="s">
        <v>32</v>
      </c>
      <c r="BS28" s="355"/>
      <c r="BT28" s="355"/>
      <c r="BU28" s="355"/>
      <c r="BV28" s="355"/>
      <c r="BW28" s="355"/>
      <c r="BX28" s="355"/>
      <c r="BY28" s="355"/>
      <c r="BZ28" s="355"/>
      <c r="CA28" s="213"/>
      <c r="CB28" s="230" t="s">
        <v>868</v>
      </c>
      <c r="CC28" s="353"/>
      <c r="CD28" s="353"/>
      <c r="CE28" s="353"/>
      <c r="CF28" s="353"/>
      <c r="CG28" s="353"/>
      <c r="CH28" s="353"/>
      <c r="CI28" s="353"/>
      <c r="CJ28" s="353"/>
      <c r="CK28" s="235"/>
      <c r="CL28" s="230" t="s">
        <v>37</v>
      </c>
      <c r="CM28" s="353"/>
      <c r="CN28" s="353"/>
      <c r="CO28" s="353"/>
      <c r="CP28" s="353"/>
      <c r="CQ28" s="353"/>
      <c r="CR28" s="353"/>
      <c r="CS28" s="353"/>
      <c r="CT28" s="353"/>
      <c r="CU28" s="235"/>
      <c r="CV28" s="216" t="s">
        <v>38</v>
      </c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355"/>
      <c r="DK28" s="355"/>
      <c r="DL28" s="355"/>
      <c r="DM28" s="355"/>
      <c r="DN28" s="355"/>
      <c r="DO28" s="355"/>
      <c r="DP28" s="355"/>
      <c r="DQ28" s="355"/>
      <c r="DR28" s="355"/>
      <c r="DS28" s="213"/>
      <c r="DT28" s="216" t="s">
        <v>40</v>
      </c>
      <c r="DU28" s="355"/>
      <c r="DV28" s="355"/>
      <c r="DW28" s="355"/>
      <c r="DX28" s="355"/>
      <c r="DY28" s="355"/>
      <c r="DZ28" s="355"/>
      <c r="EA28" s="355"/>
      <c r="EB28" s="213"/>
      <c r="EC28" s="216" t="s">
        <v>41</v>
      </c>
      <c r="ED28" s="355"/>
      <c r="EE28" s="355"/>
      <c r="EF28" s="355"/>
      <c r="EG28" s="355"/>
      <c r="EH28" s="355"/>
      <c r="EI28" s="355"/>
      <c r="EJ28" s="355"/>
      <c r="EK28" s="355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35" customFormat="1" ht="12.75" x14ac:dyDescent="0.2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235"/>
      <c r="AG29" s="230"/>
      <c r="AH29" s="353"/>
      <c r="AI29" s="353"/>
      <c r="AJ29" s="353"/>
      <c r="AK29" s="353"/>
      <c r="AL29" s="353"/>
      <c r="AM29" s="235"/>
      <c r="AN29" s="230"/>
      <c r="AO29" s="353"/>
      <c r="AP29" s="353"/>
      <c r="AQ29" s="353"/>
      <c r="AR29" s="353"/>
      <c r="AS29" s="353"/>
      <c r="AT29" s="235"/>
      <c r="AU29" s="216" t="s">
        <v>29</v>
      </c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213"/>
      <c r="BK29" s="216" t="s">
        <v>30</v>
      </c>
      <c r="BL29" s="355"/>
      <c r="BM29" s="355"/>
      <c r="BN29" s="355"/>
      <c r="BO29" s="355"/>
      <c r="BP29" s="355"/>
      <c r="BQ29" s="213"/>
      <c r="BR29" s="230"/>
      <c r="BS29" s="353"/>
      <c r="BT29" s="353"/>
      <c r="BU29" s="353"/>
      <c r="BV29" s="353"/>
      <c r="BW29" s="353"/>
      <c r="BX29" s="353"/>
      <c r="BY29" s="353"/>
      <c r="BZ29" s="353"/>
      <c r="CA29" s="235"/>
      <c r="CB29" s="230" t="s">
        <v>869</v>
      </c>
      <c r="CC29" s="353"/>
      <c r="CD29" s="353"/>
      <c r="CE29" s="353"/>
      <c r="CF29" s="353"/>
      <c r="CG29" s="353"/>
      <c r="CH29" s="353"/>
      <c r="CI29" s="353"/>
      <c r="CJ29" s="353"/>
      <c r="CK29" s="235"/>
      <c r="CL29" s="230"/>
      <c r="CM29" s="353"/>
      <c r="CN29" s="353"/>
      <c r="CO29" s="353"/>
      <c r="CP29" s="353"/>
      <c r="CQ29" s="353"/>
      <c r="CR29" s="353"/>
      <c r="CS29" s="353"/>
      <c r="CT29" s="353"/>
      <c r="CU29" s="235"/>
      <c r="CV29" s="230" t="s">
        <v>39</v>
      </c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235"/>
      <c r="DT29" s="230"/>
      <c r="DU29" s="353"/>
      <c r="DV29" s="353"/>
      <c r="DW29" s="353"/>
      <c r="DX29" s="353"/>
      <c r="DY29" s="353"/>
      <c r="DZ29" s="353"/>
      <c r="EA29" s="353"/>
      <c r="EB29" s="235"/>
      <c r="EC29" s="230"/>
      <c r="ED29" s="353"/>
      <c r="EE29" s="353"/>
      <c r="EF29" s="353"/>
      <c r="EG29" s="353"/>
      <c r="EH29" s="353"/>
      <c r="EI29" s="353"/>
      <c r="EJ29" s="353"/>
      <c r="EK29" s="353"/>
    </row>
    <row r="30" spans="1:153" s="35" customFormat="1" ht="12.75" x14ac:dyDescent="0.2">
      <c r="A30" s="354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231"/>
      <c r="AG30" s="234"/>
      <c r="AH30" s="354"/>
      <c r="AI30" s="354"/>
      <c r="AJ30" s="354"/>
      <c r="AK30" s="354"/>
      <c r="AL30" s="354"/>
      <c r="AM30" s="231"/>
      <c r="AN30" s="234"/>
      <c r="AO30" s="354"/>
      <c r="AP30" s="354"/>
      <c r="AQ30" s="354"/>
      <c r="AR30" s="354"/>
      <c r="AS30" s="354"/>
      <c r="AT30" s="231"/>
      <c r="AU30" s="23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231"/>
      <c r="BK30" s="234" t="s">
        <v>31</v>
      </c>
      <c r="BL30" s="354"/>
      <c r="BM30" s="354"/>
      <c r="BN30" s="354"/>
      <c r="BO30" s="354"/>
      <c r="BP30" s="354"/>
      <c r="BQ30" s="231"/>
      <c r="BR30" s="234"/>
      <c r="BS30" s="354"/>
      <c r="BT30" s="354"/>
      <c r="BU30" s="354"/>
      <c r="BV30" s="354"/>
      <c r="BW30" s="354"/>
      <c r="BX30" s="354"/>
      <c r="BY30" s="354"/>
      <c r="BZ30" s="354"/>
      <c r="CA30" s="231"/>
      <c r="CB30" s="234"/>
      <c r="CC30" s="354"/>
      <c r="CD30" s="354"/>
      <c r="CE30" s="354"/>
      <c r="CF30" s="354"/>
      <c r="CG30" s="354"/>
      <c r="CH30" s="354"/>
      <c r="CI30" s="354"/>
      <c r="CJ30" s="354"/>
      <c r="CK30" s="231"/>
      <c r="CL30" s="234"/>
      <c r="CM30" s="354"/>
      <c r="CN30" s="354"/>
      <c r="CO30" s="354"/>
      <c r="CP30" s="354"/>
      <c r="CQ30" s="354"/>
      <c r="CR30" s="354"/>
      <c r="CS30" s="354"/>
      <c r="CT30" s="354"/>
      <c r="CU30" s="231"/>
      <c r="CV30" s="23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231"/>
      <c r="DT30" s="234"/>
      <c r="DU30" s="354"/>
      <c r="DV30" s="354"/>
      <c r="DW30" s="354"/>
      <c r="DX30" s="354"/>
      <c r="DY30" s="354"/>
      <c r="DZ30" s="354"/>
      <c r="EA30" s="354"/>
      <c r="EB30" s="231"/>
      <c r="EC30" s="234"/>
      <c r="ED30" s="354"/>
      <c r="EE30" s="354"/>
      <c r="EF30" s="354"/>
      <c r="EG30" s="354"/>
      <c r="EH30" s="354"/>
      <c r="EI30" s="354"/>
      <c r="EJ30" s="354"/>
      <c r="EK30" s="354"/>
    </row>
    <row r="31" spans="1:153" s="35" customFormat="1" ht="13.5" thickBot="1" x14ac:dyDescent="0.25">
      <c r="A31" s="243">
        <v>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>
        <v>2</v>
      </c>
      <c r="AH31" s="244"/>
      <c r="AI31" s="244"/>
      <c r="AJ31" s="244"/>
      <c r="AK31" s="244"/>
      <c r="AL31" s="244"/>
      <c r="AM31" s="244"/>
      <c r="AN31" s="214">
        <v>3</v>
      </c>
      <c r="AO31" s="214"/>
      <c r="AP31" s="214"/>
      <c r="AQ31" s="214"/>
      <c r="AR31" s="214"/>
      <c r="AS31" s="214"/>
      <c r="AT31" s="214"/>
      <c r="AU31" s="214">
        <v>4</v>
      </c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>
        <v>5</v>
      </c>
      <c r="BL31" s="214"/>
      <c r="BM31" s="214"/>
      <c r="BN31" s="214"/>
      <c r="BO31" s="214"/>
      <c r="BP31" s="214"/>
      <c r="BQ31" s="214"/>
      <c r="BR31" s="214">
        <v>6</v>
      </c>
      <c r="BS31" s="214"/>
      <c r="BT31" s="214"/>
      <c r="BU31" s="214"/>
      <c r="BV31" s="214"/>
      <c r="BW31" s="214"/>
      <c r="BX31" s="214"/>
      <c r="BY31" s="214"/>
      <c r="BZ31" s="214"/>
      <c r="CA31" s="214"/>
      <c r="CB31" s="214">
        <v>7</v>
      </c>
      <c r="CC31" s="214"/>
      <c r="CD31" s="214"/>
      <c r="CE31" s="214"/>
      <c r="CF31" s="214"/>
      <c r="CG31" s="214"/>
      <c r="CH31" s="214"/>
      <c r="CI31" s="214"/>
      <c r="CJ31" s="214"/>
      <c r="CK31" s="214"/>
      <c r="CL31" s="214">
        <v>8</v>
      </c>
      <c r="CM31" s="214"/>
      <c r="CN31" s="214"/>
      <c r="CO31" s="214"/>
      <c r="CP31" s="214"/>
      <c r="CQ31" s="214"/>
      <c r="CR31" s="214"/>
      <c r="CS31" s="214"/>
      <c r="CT31" s="214"/>
      <c r="CU31" s="214"/>
      <c r="CV31" s="244">
        <v>9</v>
      </c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>
        <v>10</v>
      </c>
      <c r="DU31" s="244"/>
      <c r="DV31" s="244"/>
      <c r="DW31" s="244"/>
      <c r="DX31" s="244"/>
      <c r="DY31" s="244"/>
      <c r="DZ31" s="244"/>
      <c r="EA31" s="244"/>
      <c r="EB31" s="244"/>
      <c r="EC31" s="244">
        <v>11</v>
      </c>
      <c r="ED31" s="244"/>
      <c r="EE31" s="244"/>
      <c r="EF31" s="244"/>
      <c r="EG31" s="244"/>
      <c r="EH31" s="244"/>
      <c r="EI31" s="244"/>
      <c r="EJ31" s="244"/>
      <c r="EK31" s="318"/>
    </row>
    <row r="32" spans="1:153" s="35" customFormat="1" ht="12.75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343"/>
      <c r="AH32" s="343"/>
      <c r="AI32" s="343"/>
      <c r="AJ32" s="343"/>
      <c r="AK32" s="343"/>
      <c r="AL32" s="343"/>
      <c r="AM32" s="348"/>
      <c r="AN32" s="206" t="s">
        <v>44</v>
      </c>
      <c r="AO32" s="207"/>
      <c r="AP32" s="207"/>
      <c r="AQ32" s="207"/>
      <c r="AR32" s="207"/>
      <c r="AS32" s="207"/>
      <c r="AT32" s="207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2"/>
      <c r="BL32" s="352"/>
      <c r="BM32" s="352"/>
      <c r="BN32" s="352"/>
      <c r="BO32" s="352"/>
      <c r="BP32" s="352"/>
      <c r="BQ32" s="352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50"/>
      <c r="CV32" s="341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3"/>
      <c r="EE32" s="343"/>
      <c r="EF32" s="343"/>
      <c r="EG32" s="343"/>
      <c r="EH32" s="343"/>
      <c r="EI32" s="343"/>
      <c r="EJ32" s="343"/>
      <c r="EK32" s="343"/>
    </row>
    <row r="33" spans="1:153" s="35" customFormat="1" ht="12.75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343"/>
      <c r="AH33" s="343"/>
      <c r="AI33" s="343"/>
      <c r="AJ33" s="343"/>
      <c r="AK33" s="343"/>
      <c r="AL33" s="343"/>
      <c r="AM33" s="348"/>
      <c r="AN33" s="182" t="s">
        <v>45</v>
      </c>
      <c r="AO33" s="183"/>
      <c r="AP33" s="183"/>
      <c r="AQ33" s="183"/>
      <c r="AR33" s="183"/>
      <c r="AS33" s="183"/>
      <c r="AT33" s="183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3"/>
      <c r="BL33" s="343"/>
      <c r="BM33" s="343"/>
      <c r="BN33" s="343"/>
      <c r="BO33" s="343"/>
      <c r="BP33" s="343"/>
      <c r="BQ33" s="343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40"/>
      <c r="CV33" s="341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3"/>
      <c r="DU33" s="343"/>
      <c r="DV33" s="343"/>
      <c r="DW33" s="343"/>
      <c r="DX33" s="343"/>
      <c r="DY33" s="343"/>
      <c r="DZ33" s="343"/>
      <c r="EA33" s="343"/>
      <c r="EB33" s="343"/>
      <c r="EC33" s="343"/>
      <c r="ED33" s="343"/>
      <c r="EE33" s="343"/>
      <c r="EF33" s="343"/>
      <c r="EG33" s="343"/>
      <c r="EH33" s="343"/>
      <c r="EI33" s="343"/>
      <c r="EJ33" s="343"/>
      <c r="EK33" s="343"/>
    </row>
    <row r="34" spans="1:153" s="35" customFormat="1" ht="12.75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343"/>
      <c r="AH34" s="343"/>
      <c r="AI34" s="343"/>
      <c r="AJ34" s="343"/>
      <c r="AK34" s="343"/>
      <c r="AL34" s="343"/>
      <c r="AM34" s="348"/>
      <c r="AN34" s="182"/>
      <c r="AO34" s="183"/>
      <c r="AP34" s="183"/>
      <c r="AQ34" s="183"/>
      <c r="AR34" s="183"/>
      <c r="AS34" s="183"/>
      <c r="AT34" s="183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3"/>
      <c r="BL34" s="343"/>
      <c r="BM34" s="343"/>
      <c r="BN34" s="343"/>
      <c r="BO34" s="343"/>
      <c r="BP34" s="343"/>
      <c r="BQ34" s="343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40"/>
      <c r="CV34" s="341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3"/>
      <c r="DU34" s="343"/>
      <c r="DV34" s="343"/>
      <c r="DW34" s="343"/>
      <c r="DX34" s="343"/>
      <c r="DY34" s="343"/>
      <c r="DZ34" s="343"/>
      <c r="EA34" s="343"/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</row>
    <row r="35" spans="1:153" s="35" customFormat="1" ht="13.5" thickBot="1" x14ac:dyDescent="0.25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05" t="s">
        <v>42</v>
      </c>
      <c r="AH35" s="305"/>
      <c r="AI35" s="305"/>
      <c r="AJ35" s="305"/>
      <c r="AK35" s="305"/>
      <c r="AL35" s="305"/>
      <c r="AM35" s="305"/>
      <c r="AN35" s="345" t="s">
        <v>46</v>
      </c>
      <c r="AO35" s="346"/>
      <c r="AP35" s="346"/>
      <c r="AQ35" s="346"/>
      <c r="AR35" s="346"/>
      <c r="AS35" s="346"/>
      <c r="AT35" s="346"/>
      <c r="AU35" s="347" t="s">
        <v>43</v>
      </c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186" t="s">
        <v>43</v>
      </c>
      <c r="BL35" s="186"/>
      <c r="BM35" s="186"/>
      <c r="BN35" s="186"/>
      <c r="BO35" s="186"/>
      <c r="BP35" s="186"/>
      <c r="BQ35" s="186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6"/>
      <c r="CV35" s="337" t="s">
        <v>43</v>
      </c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 t="s">
        <v>43</v>
      </c>
      <c r="DU35" s="338"/>
      <c r="DV35" s="338"/>
      <c r="DW35" s="338"/>
      <c r="DX35" s="338"/>
      <c r="DY35" s="338"/>
      <c r="DZ35" s="338"/>
      <c r="EA35" s="338"/>
      <c r="EB35" s="338"/>
      <c r="EC35" s="338" t="s">
        <v>43</v>
      </c>
      <c r="ED35" s="338"/>
      <c r="EE35" s="338"/>
      <c r="EF35" s="338"/>
      <c r="EG35" s="338"/>
      <c r="EH35" s="338"/>
      <c r="EI35" s="338"/>
      <c r="EJ35" s="338"/>
      <c r="EK35" s="338"/>
    </row>
    <row r="36" spans="1:153" s="35" customFormat="1" ht="12.75" x14ac:dyDescent="0.2"/>
    <row r="37" spans="1:153" s="14" customFormat="1" ht="15" x14ac:dyDescent="0.25">
      <c r="A37" s="215" t="s">
        <v>48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</row>
    <row r="38" spans="1:153" ht="6" customHeight="1" x14ac:dyDescent="0.25">
      <c r="DU38" s="37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35" customFormat="1" ht="12.75" x14ac:dyDescent="0.2">
      <c r="A39" s="355" t="s">
        <v>873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213"/>
      <c r="AG39" s="216" t="s">
        <v>24</v>
      </c>
      <c r="AH39" s="355"/>
      <c r="AI39" s="355"/>
      <c r="AJ39" s="355"/>
      <c r="AK39" s="355"/>
      <c r="AL39" s="355"/>
      <c r="AM39" s="213"/>
      <c r="AN39" s="216" t="s">
        <v>22</v>
      </c>
      <c r="AO39" s="355"/>
      <c r="AP39" s="355"/>
      <c r="AQ39" s="355"/>
      <c r="AR39" s="355"/>
      <c r="AS39" s="355"/>
      <c r="AT39" s="213"/>
      <c r="AU39" s="356" t="s">
        <v>867</v>
      </c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216" t="s">
        <v>33</v>
      </c>
      <c r="CC39" s="355"/>
      <c r="CD39" s="355"/>
      <c r="CE39" s="355"/>
      <c r="CF39" s="355"/>
      <c r="CG39" s="355"/>
      <c r="CH39" s="355"/>
      <c r="CI39" s="355"/>
      <c r="CJ39" s="355"/>
      <c r="CK39" s="213"/>
      <c r="CL39" s="216" t="s">
        <v>36</v>
      </c>
      <c r="CM39" s="355"/>
      <c r="CN39" s="355"/>
      <c r="CO39" s="355"/>
      <c r="CP39" s="355"/>
      <c r="CQ39" s="355"/>
      <c r="CR39" s="355"/>
      <c r="CS39" s="355"/>
      <c r="CT39" s="355"/>
      <c r="CU39" s="213"/>
      <c r="CV39" s="318" t="s">
        <v>27</v>
      </c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35" customFormat="1" ht="12.75" x14ac:dyDescent="0.2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235"/>
      <c r="AG40" s="230" t="s">
        <v>23</v>
      </c>
      <c r="AH40" s="353"/>
      <c r="AI40" s="353"/>
      <c r="AJ40" s="353"/>
      <c r="AK40" s="353"/>
      <c r="AL40" s="353"/>
      <c r="AM40" s="235"/>
      <c r="AN40" s="230" t="s">
        <v>25</v>
      </c>
      <c r="AO40" s="353"/>
      <c r="AP40" s="353"/>
      <c r="AQ40" s="353"/>
      <c r="AR40" s="353"/>
      <c r="AS40" s="353"/>
      <c r="AT40" s="235"/>
      <c r="AU40" s="355" t="s">
        <v>28</v>
      </c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216" t="s">
        <v>32</v>
      </c>
      <c r="BS40" s="355"/>
      <c r="BT40" s="355"/>
      <c r="BU40" s="355"/>
      <c r="BV40" s="355"/>
      <c r="BW40" s="355"/>
      <c r="BX40" s="355"/>
      <c r="BY40" s="355"/>
      <c r="BZ40" s="355"/>
      <c r="CA40" s="213"/>
      <c r="CB40" s="230" t="s">
        <v>870</v>
      </c>
      <c r="CC40" s="353"/>
      <c r="CD40" s="353"/>
      <c r="CE40" s="353"/>
      <c r="CF40" s="353"/>
      <c r="CG40" s="353"/>
      <c r="CH40" s="353"/>
      <c r="CI40" s="353"/>
      <c r="CJ40" s="353"/>
      <c r="CK40" s="235"/>
      <c r="CL40" s="230" t="s">
        <v>37</v>
      </c>
      <c r="CM40" s="353"/>
      <c r="CN40" s="353"/>
      <c r="CO40" s="353"/>
      <c r="CP40" s="353"/>
      <c r="CQ40" s="353"/>
      <c r="CR40" s="353"/>
      <c r="CS40" s="353"/>
      <c r="CT40" s="353"/>
      <c r="CU40" s="235"/>
      <c r="CV40" s="216" t="s">
        <v>38</v>
      </c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5"/>
      <c r="DI40" s="355"/>
      <c r="DJ40" s="355"/>
      <c r="DK40" s="355"/>
      <c r="DL40" s="355"/>
      <c r="DM40" s="355"/>
      <c r="DN40" s="355"/>
      <c r="DO40" s="355"/>
      <c r="DP40" s="355"/>
      <c r="DQ40" s="355"/>
      <c r="DR40" s="355"/>
      <c r="DS40" s="213"/>
      <c r="DT40" s="216" t="s">
        <v>40</v>
      </c>
      <c r="DU40" s="355"/>
      <c r="DV40" s="355"/>
      <c r="DW40" s="355"/>
      <c r="DX40" s="355"/>
      <c r="DY40" s="355"/>
      <c r="DZ40" s="355"/>
      <c r="EA40" s="355"/>
      <c r="EB40" s="213"/>
      <c r="EC40" s="216" t="s">
        <v>41</v>
      </c>
      <c r="ED40" s="355"/>
      <c r="EE40" s="355"/>
      <c r="EF40" s="355"/>
      <c r="EG40" s="355"/>
      <c r="EH40" s="355"/>
      <c r="EI40" s="355"/>
      <c r="EJ40" s="355"/>
      <c r="EK40" s="355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35" customFormat="1" ht="12.75" x14ac:dyDescent="0.2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235"/>
      <c r="AG41" s="230"/>
      <c r="AH41" s="353"/>
      <c r="AI41" s="353"/>
      <c r="AJ41" s="353"/>
      <c r="AK41" s="353"/>
      <c r="AL41" s="353"/>
      <c r="AM41" s="235"/>
      <c r="AN41" s="230"/>
      <c r="AO41" s="353"/>
      <c r="AP41" s="353"/>
      <c r="AQ41" s="353"/>
      <c r="AR41" s="353"/>
      <c r="AS41" s="353"/>
      <c r="AT41" s="235"/>
      <c r="AU41" s="216" t="s">
        <v>29</v>
      </c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213"/>
      <c r="BK41" s="216" t="s">
        <v>30</v>
      </c>
      <c r="BL41" s="355"/>
      <c r="BM41" s="355"/>
      <c r="BN41" s="355"/>
      <c r="BO41" s="355"/>
      <c r="BP41" s="355"/>
      <c r="BQ41" s="213"/>
      <c r="BR41" s="230"/>
      <c r="BS41" s="353"/>
      <c r="BT41" s="353"/>
      <c r="BU41" s="353"/>
      <c r="BV41" s="353"/>
      <c r="BW41" s="353"/>
      <c r="BX41" s="353"/>
      <c r="BY41" s="353"/>
      <c r="BZ41" s="353"/>
      <c r="CA41" s="235"/>
      <c r="CB41" s="230" t="s">
        <v>871</v>
      </c>
      <c r="CC41" s="353"/>
      <c r="CD41" s="353"/>
      <c r="CE41" s="353"/>
      <c r="CF41" s="353"/>
      <c r="CG41" s="353"/>
      <c r="CH41" s="353"/>
      <c r="CI41" s="353"/>
      <c r="CJ41" s="353"/>
      <c r="CK41" s="235"/>
      <c r="CL41" s="230"/>
      <c r="CM41" s="353"/>
      <c r="CN41" s="353"/>
      <c r="CO41" s="353"/>
      <c r="CP41" s="353"/>
      <c r="CQ41" s="353"/>
      <c r="CR41" s="353"/>
      <c r="CS41" s="353"/>
      <c r="CT41" s="353"/>
      <c r="CU41" s="235"/>
      <c r="CV41" s="230" t="s">
        <v>39</v>
      </c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235"/>
      <c r="DT41" s="230"/>
      <c r="DU41" s="353"/>
      <c r="DV41" s="353"/>
      <c r="DW41" s="353"/>
      <c r="DX41" s="353"/>
      <c r="DY41" s="353"/>
      <c r="DZ41" s="353"/>
      <c r="EA41" s="353"/>
      <c r="EB41" s="235"/>
      <c r="EC41" s="230"/>
      <c r="ED41" s="353"/>
      <c r="EE41" s="353"/>
      <c r="EF41" s="353"/>
      <c r="EG41" s="353"/>
      <c r="EH41" s="353"/>
      <c r="EI41" s="353"/>
      <c r="EJ41" s="353"/>
      <c r="EK41" s="353"/>
    </row>
    <row r="42" spans="1:153" s="35" customFormat="1" ht="12.75" x14ac:dyDescent="0.2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231"/>
      <c r="AG42" s="234"/>
      <c r="AH42" s="354"/>
      <c r="AI42" s="354"/>
      <c r="AJ42" s="354"/>
      <c r="AK42" s="354"/>
      <c r="AL42" s="354"/>
      <c r="AM42" s="231"/>
      <c r="AN42" s="234"/>
      <c r="AO42" s="354"/>
      <c r="AP42" s="354"/>
      <c r="AQ42" s="354"/>
      <c r="AR42" s="354"/>
      <c r="AS42" s="354"/>
      <c r="AT42" s="231"/>
      <c r="AU42" s="23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231"/>
      <c r="BK42" s="234" t="s">
        <v>31</v>
      </c>
      <c r="BL42" s="354"/>
      <c r="BM42" s="354"/>
      <c r="BN42" s="354"/>
      <c r="BO42" s="354"/>
      <c r="BP42" s="354"/>
      <c r="BQ42" s="231"/>
      <c r="BR42" s="234"/>
      <c r="BS42" s="354"/>
      <c r="BT42" s="354"/>
      <c r="BU42" s="354"/>
      <c r="BV42" s="354"/>
      <c r="BW42" s="354"/>
      <c r="BX42" s="354"/>
      <c r="BY42" s="354"/>
      <c r="BZ42" s="354"/>
      <c r="CA42" s="231"/>
      <c r="CB42" s="234"/>
      <c r="CC42" s="354"/>
      <c r="CD42" s="354"/>
      <c r="CE42" s="354"/>
      <c r="CF42" s="354"/>
      <c r="CG42" s="354"/>
      <c r="CH42" s="354"/>
      <c r="CI42" s="354"/>
      <c r="CJ42" s="354"/>
      <c r="CK42" s="231"/>
      <c r="CL42" s="234"/>
      <c r="CM42" s="354"/>
      <c r="CN42" s="354"/>
      <c r="CO42" s="354"/>
      <c r="CP42" s="354"/>
      <c r="CQ42" s="354"/>
      <c r="CR42" s="354"/>
      <c r="CS42" s="354"/>
      <c r="CT42" s="354"/>
      <c r="CU42" s="231"/>
      <c r="CV42" s="23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231"/>
      <c r="DT42" s="234"/>
      <c r="DU42" s="354"/>
      <c r="DV42" s="354"/>
      <c r="DW42" s="354"/>
      <c r="DX42" s="354"/>
      <c r="DY42" s="354"/>
      <c r="DZ42" s="354"/>
      <c r="EA42" s="354"/>
      <c r="EB42" s="231"/>
      <c r="EC42" s="234"/>
      <c r="ED42" s="354"/>
      <c r="EE42" s="354"/>
      <c r="EF42" s="354"/>
      <c r="EG42" s="354"/>
      <c r="EH42" s="354"/>
      <c r="EI42" s="354"/>
      <c r="EJ42" s="354"/>
      <c r="EK42" s="354"/>
    </row>
    <row r="43" spans="1:153" s="35" customFormat="1" ht="13.5" thickBot="1" x14ac:dyDescent="0.25">
      <c r="A43" s="243">
        <v>1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>
        <v>2</v>
      </c>
      <c r="AH43" s="244"/>
      <c r="AI43" s="244"/>
      <c r="AJ43" s="244"/>
      <c r="AK43" s="244"/>
      <c r="AL43" s="244"/>
      <c r="AM43" s="244"/>
      <c r="AN43" s="214">
        <v>3</v>
      </c>
      <c r="AO43" s="214"/>
      <c r="AP43" s="214"/>
      <c r="AQ43" s="214"/>
      <c r="AR43" s="214"/>
      <c r="AS43" s="214"/>
      <c r="AT43" s="214"/>
      <c r="AU43" s="214">
        <v>4</v>
      </c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>
        <v>5</v>
      </c>
      <c r="BL43" s="214"/>
      <c r="BM43" s="214"/>
      <c r="BN43" s="214"/>
      <c r="BO43" s="214"/>
      <c r="BP43" s="214"/>
      <c r="BQ43" s="214"/>
      <c r="BR43" s="214">
        <v>6</v>
      </c>
      <c r="BS43" s="214"/>
      <c r="BT43" s="214"/>
      <c r="BU43" s="214"/>
      <c r="BV43" s="214"/>
      <c r="BW43" s="214"/>
      <c r="BX43" s="214"/>
      <c r="BY43" s="214"/>
      <c r="BZ43" s="214"/>
      <c r="CA43" s="214"/>
      <c r="CB43" s="214">
        <v>7</v>
      </c>
      <c r="CC43" s="214"/>
      <c r="CD43" s="214"/>
      <c r="CE43" s="214"/>
      <c r="CF43" s="214"/>
      <c r="CG43" s="214"/>
      <c r="CH43" s="214"/>
      <c r="CI43" s="214"/>
      <c r="CJ43" s="214"/>
      <c r="CK43" s="214"/>
      <c r="CL43" s="214">
        <v>8</v>
      </c>
      <c r="CM43" s="214"/>
      <c r="CN43" s="214"/>
      <c r="CO43" s="214"/>
      <c r="CP43" s="214"/>
      <c r="CQ43" s="214"/>
      <c r="CR43" s="214"/>
      <c r="CS43" s="214"/>
      <c r="CT43" s="214"/>
      <c r="CU43" s="214"/>
      <c r="CV43" s="244">
        <v>9</v>
      </c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>
        <v>10</v>
      </c>
      <c r="DU43" s="244"/>
      <c r="DV43" s="244"/>
      <c r="DW43" s="244"/>
      <c r="DX43" s="244"/>
      <c r="DY43" s="244"/>
      <c r="DZ43" s="244"/>
      <c r="EA43" s="244"/>
      <c r="EB43" s="244"/>
      <c r="EC43" s="244">
        <v>11</v>
      </c>
      <c r="ED43" s="244"/>
      <c r="EE43" s="244"/>
      <c r="EF43" s="244"/>
      <c r="EG43" s="244"/>
      <c r="EH43" s="244"/>
      <c r="EI43" s="244"/>
      <c r="EJ43" s="244"/>
      <c r="EK43" s="318"/>
    </row>
    <row r="44" spans="1:153" s="35" customFormat="1" ht="12.75" x14ac:dyDescent="0.2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343"/>
      <c r="AH44" s="343"/>
      <c r="AI44" s="343"/>
      <c r="AJ44" s="343"/>
      <c r="AK44" s="343"/>
      <c r="AL44" s="343"/>
      <c r="AM44" s="348"/>
      <c r="AN44" s="206" t="s">
        <v>44</v>
      </c>
      <c r="AO44" s="207"/>
      <c r="AP44" s="207"/>
      <c r="AQ44" s="207"/>
      <c r="AR44" s="207"/>
      <c r="AS44" s="207"/>
      <c r="AT44" s="207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2"/>
      <c r="BL44" s="352"/>
      <c r="BM44" s="352"/>
      <c r="BN44" s="352"/>
      <c r="BO44" s="352"/>
      <c r="BP44" s="352"/>
      <c r="BQ44" s="352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50"/>
      <c r="CV44" s="341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3"/>
      <c r="DU44" s="343"/>
      <c r="DV44" s="343"/>
      <c r="DW44" s="343"/>
      <c r="DX44" s="343"/>
      <c r="DY44" s="343"/>
      <c r="DZ44" s="343"/>
      <c r="EA44" s="343"/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</row>
    <row r="45" spans="1:153" s="35" customFormat="1" ht="12.75" x14ac:dyDescent="0.2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343"/>
      <c r="AH45" s="343"/>
      <c r="AI45" s="343"/>
      <c r="AJ45" s="343"/>
      <c r="AK45" s="343"/>
      <c r="AL45" s="343"/>
      <c r="AM45" s="348"/>
      <c r="AN45" s="182" t="s">
        <v>45</v>
      </c>
      <c r="AO45" s="183"/>
      <c r="AP45" s="183"/>
      <c r="AQ45" s="183"/>
      <c r="AR45" s="183"/>
      <c r="AS45" s="183"/>
      <c r="AT45" s="183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3"/>
      <c r="BL45" s="343"/>
      <c r="BM45" s="343"/>
      <c r="BN45" s="343"/>
      <c r="BO45" s="343"/>
      <c r="BP45" s="343"/>
      <c r="BQ45" s="343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40"/>
      <c r="CV45" s="341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3"/>
      <c r="DU45" s="343"/>
      <c r="DV45" s="343"/>
      <c r="DW45" s="343"/>
      <c r="DX45" s="343"/>
      <c r="DY45" s="343"/>
      <c r="DZ45" s="343"/>
      <c r="EA45" s="343"/>
      <c r="EB45" s="343"/>
      <c r="EC45" s="343"/>
      <c r="ED45" s="343"/>
      <c r="EE45" s="343"/>
      <c r="EF45" s="343"/>
      <c r="EG45" s="343"/>
      <c r="EH45" s="343"/>
      <c r="EI45" s="343"/>
      <c r="EJ45" s="343"/>
      <c r="EK45" s="343"/>
    </row>
    <row r="46" spans="1:153" s="35" customFormat="1" ht="12.75" x14ac:dyDescent="0.2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343"/>
      <c r="AH46" s="343"/>
      <c r="AI46" s="343"/>
      <c r="AJ46" s="343"/>
      <c r="AK46" s="343"/>
      <c r="AL46" s="343"/>
      <c r="AM46" s="348"/>
      <c r="AN46" s="182"/>
      <c r="AO46" s="183"/>
      <c r="AP46" s="183"/>
      <c r="AQ46" s="183"/>
      <c r="AR46" s="183"/>
      <c r="AS46" s="183"/>
      <c r="AT46" s="183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3"/>
      <c r="BL46" s="343"/>
      <c r="BM46" s="343"/>
      <c r="BN46" s="343"/>
      <c r="BO46" s="343"/>
      <c r="BP46" s="343"/>
      <c r="BQ46" s="343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40"/>
      <c r="CV46" s="341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/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3"/>
      <c r="DU46" s="343"/>
      <c r="DV46" s="343"/>
      <c r="DW46" s="343"/>
      <c r="DX46" s="343"/>
      <c r="DY46" s="343"/>
      <c r="DZ46" s="343"/>
      <c r="EA46" s="343"/>
      <c r="EB46" s="343"/>
      <c r="EC46" s="343"/>
      <c r="ED46" s="343"/>
      <c r="EE46" s="343"/>
      <c r="EF46" s="343"/>
      <c r="EG46" s="343"/>
      <c r="EH46" s="343"/>
      <c r="EI46" s="343"/>
      <c r="EJ46" s="343"/>
      <c r="EK46" s="343"/>
    </row>
    <row r="47" spans="1:153" s="35" customFormat="1" ht="13.5" thickBot="1" x14ac:dyDescent="0.2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05" t="s">
        <v>42</v>
      </c>
      <c r="AH47" s="305"/>
      <c r="AI47" s="305"/>
      <c r="AJ47" s="305"/>
      <c r="AK47" s="305"/>
      <c r="AL47" s="305"/>
      <c r="AM47" s="305"/>
      <c r="AN47" s="345" t="s">
        <v>46</v>
      </c>
      <c r="AO47" s="346"/>
      <c r="AP47" s="346"/>
      <c r="AQ47" s="346"/>
      <c r="AR47" s="346"/>
      <c r="AS47" s="346"/>
      <c r="AT47" s="346"/>
      <c r="AU47" s="347" t="s">
        <v>43</v>
      </c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186" t="s">
        <v>43</v>
      </c>
      <c r="BL47" s="186"/>
      <c r="BM47" s="186"/>
      <c r="BN47" s="186"/>
      <c r="BO47" s="186"/>
      <c r="BP47" s="186"/>
      <c r="BQ47" s="186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6"/>
      <c r="CV47" s="337" t="s">
        <v>43</v>
      </c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 t="s">
        <v>43</v>
      </c>
      <c r="DU47" s="338"/>
      <c r="DV47" s="338"/>
      <c r="DW47" s="338"/>
      <c r="DX47" s="338"/>
      <c r="DY47" s="338"/>
      <c r="DZ47" s="338"/>
      <c r="EA47" s="338"/>
      <c r="EB47" s="338"/>
      <c r="EC47" s="338" t="s">
        <v>43</v>
      </c>
      <c r="ED47" s="338"/>
      <c r="EE47" s="338"/>
      <c r="EF47" s="338"/>
      <c r="EG47" s="338"/>
      <c r="EH47" s="338"/>
      <c r="EI47" s="338"/>
      <c r="EJ47" s="338"/>
      <c r="EK47" s="338"/>
    </row>
    <row r="48" spans="1:153" s="35" customFormat="1" ht="12.75" x14ac:dyDescent="0.2"/>
    <row r="49" spans="1:128" s="35" customFormat="1" ht="12.75" x14ac:dyDescent="0.2">
      <c r="A49" s="38" t="s">
        <v>49</v>
      </c>
    </row>
    <row r="50" spans="1:128" s="35" customFormat="1" ht="12.75" x14ac:dyDescent="0.2">
      <c r="A50" s="38" t="s">
        <v>54</v>
      </c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</row>
    <row r="51" spans="1:128" s="34" customFormat="1" ht="10.5" x14ac:dyDescent="0.2">
      <c r="W51" s="211" t="s">
        <v>50</v>
      </c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G51" s="211" t="s">
        <v>51</v>
      </c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Q51" s="211" t="s">
        <v>52</v>
      </c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</row>
    <row r="52" spans="1:128" s="35" customFormat="1" ht="12.75" x14ac:dyDescent="0.2">
      <c r="A52" s="38" t="s">
        <v>53</v>
      </c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</row>
    <row r="53" spans="1:128" s="34" customFormat="1" ht="10.5" x14ac:dyDescent="0.2">
      <c r="W53" s="211" t="s">
        <v>50</v>
      </c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G53" s="211" t="s">
        <v>93</v>
      </c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Q53" s="211" t="s">
        <v>175</v>
      </c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</row>
    <row r="54" spans="1:128" s="35" customFormat="1" ht="12.75" x14ac:dyDescent="0.2">
      <c r="A54" s="33" t="s">
        <v>55</v>
      </c>
      <c r="B54" s="202"/>
      <c r="C54" s="202"/>
      <c r="D54" s="202"/>
      <c r="E54" s="38" t="s">
        <v>56</v>
      </c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209">
        <v>20</v>
      </c>
      <c r="S54" s="209"/>
      <c r="T54" s="209"/>
      <c r="U54" s="210"/>
      <c r="V54" s="210"/>
      <c r="W54" s="210"/>
      <c r="X54" s="38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204" t="s">
        <v>60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205" t="s">
        <v>6</v>
      </c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</row>
    <row r="5" spans="1:141" s="12" customFormat="1" ht="12.75" x14ac:dyDescent="0.2">
      <c r="A5" s="8"/>
      <c r="BL5" s="15" t="s">
        <v>13</v>
      </c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209">
        <v>20</v>
      </c>
      <c r="BY5" s="209"/>
      <c r="BZ5" s="209"/>
      <c r="CA5" s="210"/>
      <c r="CB5" s="210"/>
      <c r="CC5" s="210"/>
      <c r="CD5" s="8" t="s">
        <v>14</v>
      </c>
      <c r="DU5" s="15" t="s">
        <v>7</v>
      </c>
      <c r="DW5" s="206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8"/>
    </row>
    <row r="6" spans="1:141" s="12" customFormat="1" ht="12.75" x14ac:dyDescent="0.2">
      <c r="A6" s="8"/>
      <c r="DU6" s="15" t="s">
        <v>8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12" customFormat="1" ht="12.75" x14ac:dyDescent="0.2">
      <c r="A7" s="8"/>
      <c r="DU7" s="15" t="s">
        <v>9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12" customFormat="1" ht="12.75" x14ac:dyDescent="0.2">
      <c r="A8" s="8" t="s">
        <v>15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U8" s="15" t="s">
        <v>10</v>
      </c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12" customFormat="1" ht="12.75" x14ac:dyDescent="0.2">
      <c r="A9" s="8" t="s">
        <v>16</v>
      </c>
      <c r="DU9" s="15"/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12" customFormat="1" ht="12.75" x14ac:dyDescent="0.2">
      <c r="A10" s="8" t="s">
        <v>17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15" t="s">
        <v>11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12" customFormat="1" ht="12.75" x14ac:dyDescent="0.2">
      <c r="A11" s="8" t="s">
        <v>18</v>
      </c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U11" s="15" t="s">
        <v>12</v>
      </c>
      <c r="DW11" s="182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4"/>
    </row>
    <row r="12" spans="1:141" s="12" customFormat="1" ht="13.5" thickBot="1" x14ac:dyDescent="0.25">
      <c r="A12" s="8" t="s">
        <v>19</v>
      </c>
      <c r="DU12" s="15"/>
      <c r="DW12" s="185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7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355" t="s">
        <v>61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213"/>
      <c r="BJ14" s="214" t="s">
        <v>22</v>
      </c>
      <c r="BK14" s="214"/>
      <c r="BL14" s="214"/>
      <c r="BM14" s="214"/>
      <c r="BN14" s="214"/>
      <c r="BO14" s="214"/>
      <c r="BP14" s="214"/>
      <c r="BQ14" s="214" t="s">
        <v>70</v>
      </c>
      <c r="BR14" s="214"/>
      <c r="BS14" s="214"/>
      <c r="BT14" s="214"/>
      <c r="BU14" s="214"/>
      <c r="BV14" s="214"/>
      <c r="BW14" s="214"/>
      <c r="BX14" s="214"/>
      <c r="BY14" s="214"/>
      <c r="BZ14" s="214"/>
      <c r="CA14" s="214" t="s">
        <v>72</v>
      </c>
      <c r="CB14" s="214"/>
      <c r="CC14" s="214"/>
      <c r="CD14" s="214"/>
      <c r="CE14" s="214"/>
      <c r="CF14" s="214"/>
      <c r="CG14" s="214"/>
      <c r="CH14" s="214"/>
      <c r="CI14" s="214"/>
      <c r="CJ14" s="214"/>
      <c r="CK14" s="214" t="s">
        <v>75</v>
      </c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 t="s">
        <v>76</v>
      </c>
      <c r="CX14" s="214"/>
      <c r="CY14" s="214"/>
      <c r="CZ14" s="214"/>
      <c r="DA14" s="214"/>
      <c r="DB14" s="214"/>
      <c r="DC14" s="214"/>
      <c r="DD14" s="214"/>
      <c r="DE14" s="214"/>
      <c r="DF14" s="214"/>
      <c r="DG14" s="216" t="s">
        <v>62</v>
      </c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213"/>
      <c r="EA14" s="214" t="s">
        <v>76</v>
      </c>
      <c r="EB14" s="214"/>
      <c r="EC14" s="214"/>
      <c r="ED14" s="214"/>
      <c r="EE14" s="214"/>
      <c r="EF14" s="214"/>
      <c r="EG14" s="214"/>
      <c r="EH14" s="214"/>
      <c r="EI14" s="214"/>
      <c r="EJ14" s="214"/>
      <c r="EK14" s="216"/>
    </row>
    <row r="15" spans="1:141" s="12" customFormat="1" ht="12.75" x14ac:dyDescent="0.2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231"/>
      <c r="BJ15" s="218" t="s">
        <v>25</v>
      </c>
      <c r="BK15" s="218"/>
      <c r="BL15" s="218"/>
      <c r="BM15" s="218"/>
      <c r="BN15" s="218"/>
      <c r="BO15" s="218"/>
      <c r="BP15" s="218"/>
      <c r="BQ15" s="218" t="s">
        <v>71</v>
      </c>
      <c r="BR15" s="218"/>
      <c r="BS15" s="218"/>
      <c r="BT15" s="218"/>
      <c r="BU15" s="218"/>
      <c r="BV15" s="218"/>
      <c r="BW15" s="218"/>
      <c r="BX15" s="218"/>
      <c r="BY15" s="218"/>
      <c r="BZ15" s="218"/>
      <c r="CA15" s="218" t="s">
        <v>73</v>
      </c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 t="s">
        <v>77</v>
      </c>
      <c r="CX15" s="218"/>
      <c r="CY15" s="218"/>
      <c r="CZ15" s="218"/>
      <c r="DA15" s="218"/>
      <c r="DB15" s="218"/>
      <c r="DC15" s="218"/>
      <c r="DD15" s="218"/>
      <c r="DE15" s="218"/>
      <c r="DF15" s="218"/>
      <c r="DG15" s="234" t="s">
        <v>63</v>
      </c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231"/>
      <c r="EA15" s="218" t="s">
        <v>77</v>
      </c>
      <c r="EB15" s="218"/>
      <c r="EC15" s="218"/>
      <c r="ED15" s="218"/>
      <c r="EE15" s="218"/>
      <c r="EF15" s="218"/>
      <c r="EG15" s="218"/>
      <c r="EH15" s="218"/>
      <c r="EI15" s="218"/>
      <c r="EJ15" s="218"/>
      <c r="EK15" s="230"/>
    </row>
    <row r="16" spans="1:141" s="12" customFormat="1" ht="12.75" x14ac:dyDescent="0.2">
      <c r="A16" s="235" t="s">
        <v>29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 t="s">
        <v>9</v>
      </c>
      <c r="AC16" s="218"/>
      <c r="AD16" s="218"/>
      <c r="AE16" s="218"/>
      <c r="AF16" s="218"/>
      <c r="AG16" s="218"/>
      <c r="AH16" s="218"/>
      <c r="AI16" s="218"/>
      <c r="AJ16" s="218"/>
      <c r="AK16" s="218" t="s">
        <v>30</v>
      </c>
      <c r="AL16" s="218"/>
      <c r="AM16" s="218"/>
      <c r="AN16" s="218"/>
      <c r="AO16" s="218"/>
      <c r="AP16" s="218"/>
      <c r="AQ16" s="218"/>
      <c r="AR16" s="218" t="s">
        <v>40</v>
      </c>
      <c r="AS16" s="218"/>
      <c r="AT16" s="218"/>
      <c r="AU16" s="218"/>
      <c r="AV16" s="218"/>
      <c r="AW16" s="218"/>
      <c r="AX16" s="218"/>
      <c r="AY16" s="218" t="s">
        <v>66</v>
      </c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 t="s">
        <v>68</v>
      </c>
      <c r="BR16" s="218"/>
      <c r="BS16" s="218"/>
      <c r="BT16" s="218"/>
      <c r="BU16" s="218"/>
      <c r="BV16" s="218"/>
      <c r="BW16" s="218"/>
      <c r="BX16" s="218"/>
      <c r="BY16" s="218"/>
      <c r="BZ16" s="218"/>
      <c r="CA16" s="218" t="s">
        <v>74</v>
      </c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 t="s">
        <v>78</v>
      </c>
      <c r="CX16" s="218"/>
      <c r="CY16" s="218"/>
      <c r="CZ16" s="218"/>
      <c r="DA16" s="218"/>
      <c r="DB16" s="218"/>
      <c r="DC16" s="218"/>
      <c r="DD16" s="218"/>
      <c r="DE16" s="218"/>
      <c r="DF16" s="218"/>
      <c r="DG16" s="218" t="s">
        <v>83</v>
      </c>
      <c r="DH16" s="218"/>
      <c r="DI16" s="218"/>
      <c r="DJ16" s="218"/>
      <c r="DK16" s="218"/>
      <c r="DL16" s="218"/>
      <c r="DM16" s="218"/>
      <c r="DN16" s="218"/>
      <c r="DO16" s="218"/>
      <c r="DP16" s="218"/>
      <c r="DQ16" s="218" t="s">
        <v>85</v>
      </c>
      <c r="DR16" s="218"/>
      <c r="DS16" s="218"/>
      <c r="DT16" s="218"/>
      <c r="DU16" s="218"/>
      <c r="DV16" s="218"/>
      <c r="DW16" s="218"/>
      <c r="DX16" s="218"/>
      <c r="DY16" s="218"/>
      <c r="DZ16" s="218"/>
      <c r="EA16" s="218" t="s">
        <v>86</v>
      </c>
      <c r="EB16" s="218"/>
      <c r="EC16" s="218"/>
      <c r="ED16" s="218"/>
      <c r="EE16" s="218"/>
      <c r="EF16" s="218"/>
      <c r="EG16" s="218"/>
      <c r="EH16" s="218"/>
      <c r="EI16" s="218"/>
      <c r="EJ16" s="218"/>
      <c r="EK16" s="230"/>
    </row>
    <row r="17" spans="1:141" s="12" customFormat="1" ht="12.75" x14ac:dyDescent="0.2">
      <c r="A17" s="235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 t="s">
        <v>64</v>
      </c>
      <c r="AL17" s="218"/>
      <c r="AM17" s="218"/>
      <c r="AN17" s="218"/>
      <c r="AO17" s="218"/>
      <c r="AP17" s="218"/>
      <c r="AQ17" s="218"/>
      <c r="AR17" s="218" t="s">
        <v>65</v>
      </c>
      <c r="AS17" s="218"/>
      <c r="AT17" s="218"/>
      <c r="AU17" s="218"/>
      <c r="AV17" s="218"/>
      <c r="AW17" s="218"/>
      <c r="AX17" s="218"/>
      <c r="AY17" s="218" t="s">
        <v>67</v>
      </c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 t="s">
        <v>69</v>
      </c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 t="s">
        <v>79</v>
      </c>
      <c r="CX17" s="218"/>
      <c r="CY17" s="218"/>
      <c r="CZ17" s="218"/>
      <c r="DA17" s="218"/>
      <c r="DB17" s="218"/>
      <c r="DC17" s="218"/>
      <c r="DD17" s="218"/>
      <c r="DE17" s="218"/>
      <c r="DF17" s="218"/>
      <c r="DG17" s="218" t="s">
        <v>84</v>
      </c>
      <c r="DH17" s="218"/>
      <c r="DI17" s="218"/>
      <c r="DJ17" s="218"/>
      <c r="DK17" s="218"/>
      <c r="DL17" s="218"/>
      <c r="DM17" s="218"/>
      <c r="DN17" s="218"/>
      <c r="DO17" s="218"/>
      <c r="DP17" s="218"/>
      <c r="DQ17" s="218" t="s">
        <v>84</v>
      </c>
      <c r="DR17" s="218"/>
      <c r="DS17" s="218"/>
      <c r="DT17" s="218"/>
      <c r="DU17" s="218"/>
      <c r="DV17" s="218"/>
      <c r="DW17" s="218"/>
      <c r="DX17" s="218"/>
      <c r="DY17" s="218"/>
      <c r="DZ17" s="218"/>
      <c r="EA17" s="218" t="s">
        <v>87</v>
      </c>
      <c r="EB17" s="218"/>
      <c r="EC17" s="218"/>
      <c r="ED17" s="218"/>
      <c r="EE17" s="218"/>
      <c r="EF17" s="218"/>
      <c r="EG17" s="218"/>
      <c r="EH17" s="218"/>
      <c r="EI17" s="218"/>
      <c r="EJ17" s="218"/>
      <c r="EK17" s="230"/>
    </row>
    <row r="18" spans="1:141" s="12" customFormat="1" ht="12.75" x14ac:dyDescent="0.2">
      <c r="A18" s="235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 t="s">
        <v>80</v>
      </c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 t="s">
        <v>88</v>
      </c>
      <c r="EB18" s="218"/>
      <c r="EC18" s="218"/>
      <c r="ED18" s="218"/>
      <c r="EE18" s="218"/>
      <c r="EF18" s="218"/>
      <c r="EG18" s="218"/>
      <c r="EH18" s="218"/>
      <c r="EI18" s="218"/>
      <c r="EJ18" s="218"/>
      <c r="EK18" s="230"/>
    </row>
    <row r="19" spans="1:141" s="12" customFormat="1" ht="12.75" x14ac:dyDescent="0.2">
      <c r="A19" s="235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 t="s">
        <v>81</v>
      </c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 t="s">
        <v>89</v>
      </c>
      <c r="EB19" s="218"/>
      <c r="EC19" s="218"/>
      <c r="ED19" s="218"/>
      <c r="EE19" s="218"/>
      <c r="EF19" s="218"/>
      <c r="EG19" s="218"/>
      <c r="EH19" s="218"/>
      <c r="EI19" s="218"/>
      <c r="EJ19" s="218"/>
      <c r="EK19" s="230"/>
    </row>
    <row r="20" spans="1:141" s="12" customFormat="1" ht="12.75" x14ac:dyDescent="0.2">
      <c r="A20" s="231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 t="s">
        <v>82</v>
      </c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 t="s">
        <v>90</v>
      </c>
      <c r="EB20" s="232"/>
      <c r="EC20" s="232"/>
      <c r="ED20" s="232"/>
      <c r="EE20" s="232"/>
      <c r="EF20" s="232"/>
      <c r="EG20" s="232"/>
      <c r="EH20" s="232"/>
      <c r="EI20" s="232"/>
      <c r="EJ20" s="232"/>
      <c r="EK20" s="234"/>
    </row>
    <row r="21" spans="1:141" s="12" customFormat="1" ht="12.75" customHeight="1" thickBot="1" x14ac:dyDescent="0.25">
      <c r="A21" s="243">
        <v>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32">
        <v>2</v>
      </c>
      <c r="AC21" s="232"/>
      <c r="AD21" s="232"/>
      <c r="AE21" s="232"/>
      <c r="AF21" s="232"/>
      <c r="AG21" s="232"/>
      <c r="AH21" s="232"/>
      <c r="AI21" s="232"/>
      <c r="AJ21" s="232"/>
      <c r="AK21" s="232">
        <v>3</v>
      </c>
      <c r="AL21" s="232"/>
      <c r="AM21" s="232"/>
      <c r="AN21" s="232"/>
      <c r="AO21" s="232"/>
      <c r="AP21" s="232"/>
      <c r="AQ21" s="232"/>
      <c r="AR21" s="232">
        <v>4</v>
      </c>
      <c r="AS21" s="232"/>
      <c r="AT21" s="232"/>
      <c r="AU21" s="232"/>
      <c r="AV21" s="232"/>
      <c r="AW21" s="232"/>
      <c r="AX21" s="232"/>
      <c r="AY21" s="232">
        <v>5</v>
      </c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18">
        <v>6</v>
      </c>
      <c r="BK21" s="218"/>
      <c r="BL21" s="218"/>
      <c r="BM21" s="218"/>
      <c r="BN21" s="218"/>
      <c r="BO21" s="218"/>
      <c r="BP21" s="218"/>
      <c r="BQ21" s="218">
        <v>7</v>
      </c>
      <c r="BR21" s="218"/>
      <c r="BS21" s="218"/>
      <c r="BT21" s="218"/>
      <c r="BU21" s="218"/>
      <c r="BV21" s="218"/>
      <c r="BW21" s="218"/>
      <c r="BX21" s="218"/>
      <c r="BY21" s="218"/>
      <c r="BZ21" s="218"/>
      <c r="CA21" s="218">
        <v>8</v>
      </c>
      <c r="CB21" s="218"/>
      <c r="CC21" s="218"/>
      <c r="CD21" s="218"/>
      <c r="CE21" s="218"/>
      <c r="CF21" s="218"/>
      <c r="CG21" s="218"/>
      <c r="CH21" s="218"/>
      <c r="CI21" s="218"/>
      <c r="CJ21" s="218"/>
      <c r="CK21" s="218">
        <v>9</v>
      </c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>
        <v>10</v>
      </c>
      <c r="CX21" s="218"/>
      <c r="CY21" s="218"/>
      <c r="CZ21" s="218"/>
      <c r="DA21" s="218"/>
      <c r="DB21" s="218"/>
      <c r="DC21" s="218"/>
      <c r="DD21" s="218"/>
      <c r="DE21" s="218"/>
      <c r="DF21" s="218"/>
      <c r="DG21" s="218">
        <v>11</v>
      </c>
      <c r="DH21" s="218"/>
      <c r="DI21" s="218"/>
      <c r="DJ21" s="218"/>
      <c r="DK21" s="218"/>
      <c r="DL21" s="218"/>
      <c r="DM21" s="218"/>
      <c r="DN21" s="218"/>
      <c r="DO21" s="218"/>
      <c r="DP21" s="218"/>
      <c r="DQ21" s="218">
        <v>12</v>
      </c>
      <c r="DR21" s="218"/>
      <c r="DS21" s="218"/>
      <c r="DT21" s="218"/>
      <c r="DU21" s="218"/>
      <c r="DV21" s="218"/>
      <c r="DW21" s="218"/>
      <c r="DX21" s="218"/>
      <c r="DY21" s="218"/>
      <c r="DZ21" s="218"/>
      <c r="EA21" s="364">
        <v>13</v>
      </c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12" customFormat="1" ht="12.75" x14ac:dyDescent="0.2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60"/>
      <c r="BJ22" s="206" t="s">
        <v>44</v>
      </c>
      <c r="BK22" s="207"/>
      <c r="BL22" s="207"/>
      <c r="BM22" s="207"/>
      <c r="BN22" s="207"/>
      <c r="BO22" s="207"/>
      <c r="BP22" s="207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50"/>
    </row>
    <row r="23" spans="1:141" s="12" customFormat="1" ht="12.75" x14ac:dyDescent="0.2">
      <c r="A23" s="3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60"/>
      <c r="BJ23" s="182" t="s">
        <v>45</v>
      </c>
      <c r="BK23" s="183"/>
      <c r="BL23" s="183"/>
      <c r="BM23" s="183"/>
      <c r="BN23" s="183"/>
      <c r="BO23" s="183"/>
      <c r="BP23" s="183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40"/>
    </row>
    <row r="24" spans="1:141" s="12" customFormat="1" ht="12.75" x14ac:dyDescent="0.2">
      <c r="A24" s="34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60"/>
      <c r="BJ24" s="361"/>
      <c r="BK24" s="362"/>
      <c r="BL24" s="362"/>
      <c r="BM24" s="362"/>
      <c r="BN24" s="362"/>
      <c r="BO24" s="362"/>
      <c r="BP24" s="363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12" customFormat="1" ht="13.5" thickBot="1" x14ac:dyDescent="0.25">
      <c r="A25" s="366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367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05" t="s">
        <v>42</v>
      </c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45" t="s">
        <v>46</v>
      </c>
      <c r="BK25" s="346"/>
      <c r="BL25" s="346"/>
      <c r="BM25" s="346"/>
      <c r="BN25" s="346"/>
      <c r="BO25" s="346"/>
      <c r="BP25" s="346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47" t="s">
        <v>43</v>
      </c>
      <c r="CB25" s="347"/>
      <c r="CC25" s="347"/>
      <c r="CD25" s="347"/>
      <c r="CE25" s="347"/>
      <c r="CF25" s="347"/>
      <c r="CG25" s="347"/>
      <c r="CH25" s="347"/>
      <c r="CI25" s="347"/>
      <c r="CJ25" s="347"/>
      <c r="CK25" s="347" t="s">
        <v>43</v>
      </c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6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</row>
    <row r="30" spans="1:141" s="13" customFormat="1" ht="10.5" x14ac:dyDescent="0.2">
      <c r="W30" s="211" t="s">
        <v>50</v>
      </c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G30" s="211" t="s">
        <v>51</v>
      </c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Q30" s="211" t="s">
        <v>52</v>
      </c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</row>
    <row r="33" spans="1:128" s="13" customFormat="1" ht="10.5" x14ac:dyDescent="0.2">
      <c r="W33" s="211" t="s">
        <v>50</v>
      </c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G33" s="211" t="s">
        <v>93</v>
      </c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Q33" s="211" t="s">
        <v>175</v>
      </c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202"/>
      <c r="C35" s="202"/>
      <c r="D35" s="202"/>
      <c r="E35" s="8" t="s">
        <v>56</v>
      </c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209">
        <v>20</v>
      </c>
      <c r="S35" s="209"/>
      <c r="T35" s="209"/>
      <c r="U35" s="210"/>
      <c r="V35" s="210"/>
      <c r="W35" s="210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7"/>
  <sheetViews>
    <sheetView zoomScaleNormal="100" workbookViewId="0">
      <selection sqref="A1:EK1"/>
    </sheetView>
  </sheetViews>
  <sheetFormatPr defaultColWidth="1.42578125" defaultRowHeight="15.75" x14ac:dyDescent="0.25"/>
  <cols>
    <col min="1" max="49" width="1.42578125" style="1"/>
    <col min="50" max="50" width="7" style="1" customWidth="1"/>
    <col min="51" max="56" width="1.42578125" style="1"/>
    <col min="57" max="57" width="5.85546875" style="1" customWidth="1"/>
    <col min="58" max="63" width="1.42578125" style="1"/>
    <col min="64" max="64" width="6.140625" style="1" customWidth="1"/>
    <col min="65" max="70" width="1.42578125" style="1"/>
    <col min="71" max="71" width="8.7109375" style="1" customWidth="1"/>
    <col min="72" max="77" width="1.42578125" style="1"/>
    <col min="78" max="78" width="4.85546875" style="1" customWidth="1"/>
    <col min="79" max="16384" width="1.42578125" style="1"/>
  </cols>
  <sheetData>
    <row r="1" spans="1:141" x14ac:dyDescent="0.25">
      <c r="A1" s="204" t="s">
        <v>999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</row>
    <row r="3" spans="1:141" s="55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55" customFormat="1" ht="12.75" x14ac:dyDescent="0.2">
      <c r="A4" s="56"/>
      <c r="BL4" s="52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56" t="s">
        <v>14</v>
      </c>
      <c r="DU4" s="52" t="s">
        <v>7</v>
      </c>
      <c r="DW4" s="206" t="s">
        <v>1290</v>
      </c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55" customFormat="1" ht="12.75" x14ac:dyDescent="0.2">
      <c r="A5" s="56"/>
      <c r="DU5" s="52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55" customFormat="1" ht="12.75" x14ac:dyDescent="0.2">
      <c r="A6" s="56"/>
      <c r="DU6" s="52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55" customFormat="1" ht="12.75" x14ac:dyDescent="0.2">
      <c r="A7" s="56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52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55" customFormat="1" ht="12.75" x14ac:dyDescent="0.2">
      <c r="A8" s="56" t="s">
        <v>16</v>
      </c>
      <c r="DU8" s="52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55" customFormat="1" ht="12.75" x14ac:dyDescent="0.2">
      <c r="A9" s="56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52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55" customFormat="1" ht="12.75" x14ac:dyDescent="0.2">
      <c r="A10" s="56" t="s">
        <v>18</v>
      </c>
      <c r="Z10" s="179" t="s">
        <v>1343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52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55" customFormat="1" ht="12.75" x14ac:dyDescent="0.2">
      <c r="A11" s="56" t="s">
        <v>19</v>
      </c>
      <c r="DU11" s="52"/>
      <c r="DW11" s="182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4"/>
    </row>
    <row r="12" spans="1:141" s="55" customFormat="1" ht="13.5" thickBot="1" x14ac:dyDescent="0.25">
      <c r="A12" s="56" t="s">
        <v>1000</v>
      </c>
      <c r="DU12" s="52" t="s">
        <v>924</v>
      </c>
      <c r="DW12" s="185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7"/>
    </row>
    <row r="13" spans="1:141" s="55" customFormat="1" ht="12.75" x14ac:dyDescent="0.2">
      <c r="DU13" s="52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55" customFormat="1" ht="12.75" x14ac:dyDescent="0.2">
      <c r="DU14" s="52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55" customFormat="1" ht="12.75" x14ac:dyDescent="0.2">
      <c r="A15" s="213" t="s">
        <v>99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 t="s">
        <v>22</v>
      </c>
      <c r="AN15" s="214"/>
      <c r="AO15" s="214"/>
      <c r="AP15" s="214"/>
      <c r="AQ15" s="214"/>
      <c r="AR15" s="214" t="s">
        <v>1001</v>
      </c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 t="s">
        <v>1003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 t="s">
        <v>1004</v>
      </c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6"/>
    </row>
    <row r="16" spans="1:141" s="55" customFormat="1" ht="12.75" x14ac:dyDescent="0.2">
      <c r="A16" s="235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 t="s">
        <v>25</v>
      </c>
      <c r="AN16" s="218"/>
      <c r="AO16" s="218"/>
      <c r="AP16" s="218"/>
      <c r="AQ16" s="218"/>
      <c r="AR16" s="218" t="s">
        <v>1002</v>
      </c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 t="s">
        <v>244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30"/>
    </row>
    <row r="17" spans="1:141" s="55" customFormat="1" ht="12.75" x14ac:dyDescent="0.2">
      <c r="A17" s="235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32" t="s">
        <v>217</v>
      </c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4"/>
    </row>
    <row r="18" spans="1:141" s="55" customFormat="1" ht="12.75" x14ac:dyDescent="0.2">
      <c r="A18" s="235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 t="s">
        <v>32</v>
      </c>
      <c r="AS18" s="218"/>
      <c r="AT18" s="218"/>
      <c r="AU18" s="218"/>
      <c r="AV18" s="218"/>
      <c r="AW18" s="218"/>
      <c r="AX18" s="218"/>
      <c r="AY18" s="218" t="s">
        <v>1005</v>
      </c>
      <c r="AZ18" s="218"/>
      <c r="BA18" s="218"/>
      <c r="BB18" s="218"/>
      <c r="BC18" s="218"/>
      <c r="BD18" s="218"/>
      <c r="BE18" s="218"/>
      <c r="BF18" s="218" t="s">
        <v>32</v>
      </c>
      <c r="BG18" s="218"/>
      <c r="BH18" s="218"/>
      <c r="BI18" s="218"/>
      <c r="BJ18" s="218"/>
      <c r="BK18" s="218"/>
      <c r="BL18" s="218"/>
      <c r="BM18" s="318" t="s">
        <v>1011</v>
      </c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243"/>
      <c r="DC18" s="218" t="s">
        <v>32</v>
      </c>
      <c r="DD18" s="218"/>
      <c r="DE18" s="218"/>
      <c r="DF18" s="218"/>
      <c r="DG18" s="218"/>
      <c r="DH18" s="218"/>
      <c r="DI18" s="218"/>
      <c r="DJ18" s="318" t="s">
        <v>139</v>
      </c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</row>
    <row r="19" spans="1:141" s="55" customFormat="1" ht="12.75" x14ac:dyDescent="0.2">
      <c r="A19" s="235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 t="s">
        <v>1006</v>
      </c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 t="s">
        <v>1012</v>
      </c>
      <c r="BN19" s="218"/>
      <c r="BO19" s="218"/>
      <c r="BP19" s="218"/>
      <c r="BQ19" s="218"/>
      <c r="BR19" s="218"/>
      <c r="BS19" s="218"/>
      <c r="BT19" s="218" t="s">
        <v>1013</v>
      </c>
      <c r="BU19" s="218"/>
      <c r="BV19" s="218"/>
      <c r="BW19" s="218"/>
      <c r="BX19" s="218"/>
      <c r="BY19" s="218"/>
      <c r="BZ19" s="218"/>
      <c r="CA19" s="218" t="s">
        <v>1015</v>
      </c>
      <c r="CB19" s="218"/>
      <c r="CC19" s="218"/>
      <c r="CD19" s="218"/>
      <c r="CE19" s="218"/>
      <c r="CF19" s="218"/>
      <c r="CG19" s="218"/>
      <c r="CH19" s="218" t="s">
        <v>1016</v>
      </c>
      <c r="CI19" s="218"/>
      <c r="CJ19" s="218"/>
      <c r="CK19" s="218"/>
      <c r="CL19" s="218"/>
      <c r="CM19" s="218"/>
      <c r="CN19" s="218"/>
      <c r="CO19" s="218" t="s">
        <v>1017</v>
      </c>
      <c r="CP19" s="218"/>
      <c r="CQ19" s="218"/>
      <c r="CR19" s="218"/>
      <c r="CS19" s="218"/>
      <c r="CT19" s="218"/>
      <c r="CU19" s="218"/>
      <c r="CV19" s="218" t="s">
        <v>1018</v>
      </c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 t="s">
        <v>1023</v>
      </c>
      <c r="DK19" s="218"/>
      <c r="DL19" s="218"/>
      <c r="DM19" s="218"/>
      <c r="DN19" s="218"/>
      <c r="DO19" s="218"/>
      <c r="DP19" s="218"/>
      <c r="DQ19" s="218" t="s">
        <v>1025</v>
      </c>
      <c r="DR19" s="218"/>
      <c r="DS19" s="218"/>
      <c r="DT19" s="218"/>
      <c r="DU19" s="218"/>
      <c r="DV19" s="218"/>
      <c r="DW19" s="218"/>
      <c r="DX19" s="218" t="s">
        <v>1029</v>
      </c>
      <c r="DY19" s="218"/>
      <c r="DZ19" s="218"/>
      <c r="EA19" s="218"/>
      <c r="EB19" s="218"/>
      <c r="EC19" s="218"/>
      <c r="ED19" s="218"/>
      <c r="EE19" s="218" t="s">
        <v>1034</v>
      </c>
      <c r="EF19" s="218"/>
      <c r="EG19" s="218"/>
      <c r="EH19" s="218"/>
      <c r="EI19" s="218"/>
      <c r="EJ19" s="218"/>
      <c r="EK19" s="230"/>
    </row>
    <row r="20" spans="1:141" s="55" customFormat="1" ht="12.75" x14ac:dyDescent="0.2">
      <c r="A20" s="235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 t="s">
        <v>1007</v>
      </c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 t="s">
        <v>32</v>
      </c>
      <c r="BN20" s="218"/>
      <c r="BO20" s="218"/>
      <c r="BP20" s="218"/>
      <c r="BQ20" s="218"/>
      <c r="BR20" s="218"/>
      <c r="BS20" s="218"/>
      <c r="BT20" s="218" t="s">
        <v>1014</v>
      </c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 t="s">
        <v>1019</v>
      </c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 t="s">
        <v>1024</v>
      </c>
      <c r="DK20" s="218"/>
      <c r="DL20" s="218"/>
      <c r="DM20" s="218"/>
      <c r="DN20" s="218"/>
      <c r="DO20" s="218"/>
      <c r="DP20" s="218"/>
      <c r="DQ20" s="218" t="s">
        <v>1026</v>
      </c>
      <c r="DR20" s="218"/>
      <c r="DS20" s="218"/>
      <c r="DT20" s="218"/>
      <c r="DU20" s="218"/>
      <c r="DV20" s="218"/>
      <c r="DW20" s="218"/>
      <c r="DX20" s="218" t="s">
        <v>1030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30"/>
    </row>
    <row r="21" spans="1:141" s="55" customFormat="1" ht="12.75" x14ac:dyDescent="0.2">
      <c r="A21" s="235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 t="s">
        <v>1008</v>
      </c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 t="s">
        <v>1020</v>
      </c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 t="s">
        <v>1027</v>
      </c>
      <c r="DR21" s="218"/>
      <c r="DS21" s="218"/>
      <c r="DT21" s="218"/>
      <c r="DU21" s="218"/>
      <c r="DV21" s="218"/>
      <c r="DW21" s="218"/>
      <c r="DX21" s="218" t="s">
        <v>1031</v>
      </c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30"/>
    </row>
    <row r="22" spans="1:141" s="55" customFormat="1" ht="12.75" x14ac:dyDescent="0.2">
      <c r="A22" s="235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 t="s">
        <v>1009</v>
      </c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 t="s">
        <v>1021</v>
      </c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 t="s">
        <v>1028</v>
      </c>
      <c r="DR22" s="218"/>
      <c r="DS22" s="218"/>
      <c r="DT22" s="218"/>
      <c r="DU22" s="218"/>
      <c r="DV22" s="218"/>
      <c r="DW22" s="218"/>
      <c r="DX22" s="218" t="s">
        <v>1032</v>
      </c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30"/>
    </row>
    <row r="23" spans="1:141" s="55" customFormat="1" ht="12.75" x14ac:dyDescent="0.2">
      <c r="A23" s="235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 t="s">
        <v>1010</v>
      </c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 t="s">
        <v>1022</v>
      </c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 t="s">
        <v>1033</v>
      </c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30"/>
    </row>
    <row r="24" spans="1:141" s="55" customFormat="1" ht="13.5" thickBot="1" x14ac:dyDescent="0.25">
      <c r="A24" s="243">
        <v>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14">
        <v>2</v>
      </c>
      <c r="AN24" s="214"/>
      <c r="AO24" s="214"/>
      <c r="AP24" s="214"/>
      <c r="AQ24" s="214"/>
      <c r="AR24" s="214">
        <v>3</v>
      </c>
      <c r="AS24" s="214"/>
      <c r="AT24" s="214"/>
      <c r="AU24" s="214"/>
      <c r="AV24" s="214"/>
      <c r="AW24" s="214"/>
      <c r="AX24" s="214"/>
      <c r="AY24" s="214">
        <v>4</v>
      </c>
      <c r="AZ24" s="214"/>
      <c r="BA24" s="214"/>
      <c r="BB24" s="214"/>
      <c r="BC24" s="214"/>
      <c r="BD24" s="214"/>
      <c r="BE24" s="214"/>
      <c r="BF24" s="214">
        <v>5</v>
      </c>
      <c r="BG24" s="214"/>
      <c r="BH24" s="214"/>
      <c r="BI24" s="214"/>
      <c r="BJ24" s="214"/>
      <c r="BK24" s="214"/>
      <c r="BL24" s="214"/>
      <c r="BM24" s="214">
        <v>6</v>
      </c>
      <c r="BN24" s="214"/>
      <c r="BO24" s="214"/>
      <c r="BP24" s="214"/>
      <c r="BQ24" s="214"/>
      <c r="BR24" s="214"/>
      <c r="BS24" s="214"/>
      <c r="BT24" s="214">
        <v>7</v>
      </c>
      <c r="BU24" s="214"/>
      <c r="BV24" s="214"/>
      <c r="BW24" s="214"/>
      <c r="BX24" s="214"/>
      <c r="BY24" s="214"/>
      <c r="BZ24" s="214"/>
      <c r="CA24" s="214">
        <v>8</v>
      </c>
      <c r="CB24" s="214"/>
      <c r="CC24" s="214"/>
      <c r="CD24" s="214"/>
      <c r="CE24" s="214"/>
      <c r="CF24" s="214"/>
      <c r="CG24" s="214"/>
      <c r="CH24" s="214">
        <v>9</v>
      </c>
      <c r="CI24" s="214"/>
      <c r="CJ24" s="214"/>
      <c r="CK24" s="214"/>
      <c r="CL24" s="214"/>
      <c r="CM24" s="214"/>
      <c r="CN24" s="214"/>
      <c r="CO24" s="214">
        <v>10</v>
      </c>
      <c r="CP24" s="214"/>
      <c r="CQ24" s="214"/>
      <c r="CR24" s="214"/>
      <c r="CS24" s="214"/>
      <c r="CT24" s="214"/>
      <c r="CU24" s="214"/>
      <c r="CV24" s="214">
        <v>11</v>
      </c>
      <c r="CW24" s="214"/>
      <c r="CX24" s="214"/>
      <c r="CY24" s="214"/>
      <c r="CZ24" s="214"/>
      <c r="DA24" s="214"/>
      <c r="DB24" s="214"/>
      <c r="DC24" s="214">
        <v>12</v>
      </c>
      <c r="DD24" s="214"/>
      <c r="DE24" s="214"/>
      <c r="DF24" s="214"/>
      <c r="DG24" s="214"/>
      <c r="DH24" s="214"/>
      <c r="DI24" s="214"/>
      <c r="DJ24" s="214">
        <v>13</v>
      </c>
      <c r="DK24" s="214"/>
      <c r="DL24" s="214"/>
      <c r="DM24" s="214"/>
      <c r="DN24" s="214"/>
      <c r="DO24" s="214"/>
      <c r="DP24" s="214"/>
      <c r="DQ24" s="214">
        <v>14</v>
      </c>
      <c r="DR24" s="214"/>
      <c r="DS24" s="214"/>
      <c r="DT24" s="214"/>
      <c r="DU24" s="214"/>
      <c r="DV24" s="214"/>
      <c r="DW24" s="214"/>
      <c r="DX24" s="214">
        <v>15</v>
      </c>
      <c r="DY24" s="214"/>
      <c r="DZ24" s="214"/>
      <c r="EA24" s="214"/>
      <c r="EB24" s="214"/>
      <c r="EC24" s="214"/>
      <c r="ED24" s="214"/>
      <c r="EE24" s="214">
        <v>16</v>
      </c>
      <c r="EF24" s="214"/>
      <c r="EG24" s="214"/>
      <c r="EH24" s="214"/>
      <c r="EI24" s="214"/>
      <c r="EJ24" s="214"/>
      <c r="EK24" s="216"/>
    </row>
    <row r="25" spans="1:141" s="55" customFormat="1" ht="12.75" x14ac:dyDescent="0.2">
      <c r="A25" s="370" t="s">
        <v>136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2"/>
      <c r="AM25" s="206" t="s">
        <v>44</v>
      </c>
      <c r="AN25" s="207"/>
      <c r="AO25" s="207"/>
      <c r="AP25" s="207"/>
      <c r="AQ25" s="207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7"/>
    </row>
    <row r="26" spans="1:141" s="55" customFormat="1" ht="12.75" x14ac:dyDescent="0.2">
      <c r="A26" s="370" t="s">
        <v>137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2"/>
      <c r="AM26" s="182" t="s">
        <v>45</v>
      </c>
      <c r="AN26" s="183"/>
      <c r="AO26" s="183"/>
      <c r="AP26" s="183"/>
      <c r="AQ26" s="183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81"/>
    </row>
    <row r="27" spans="1:141" s="55" customFormat="1" ht="12.75" x14ac:dyDescent="0.2">
      <c r="A27" s="370" t="s">
        <v>138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2"/>
      <c r="AM27" s="182" t="s">
        <v>174</v>
      </c>
      <c r="AN27" s="183"/>
      <c r="AO27" s="183"/>
      <c r="AP27" s="183"/>
      <c r="AQ27" s="183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  <c r="DO27" s="369"/>
      <c r="DP27" s="369"/>
      <c r="DQ27" s="369"/>
      <c r="DR27" s="369"/>
      <c r="DS27" s="369"/>
      <c r="DT27" s="369"/>
      <c r="DU27" s="369"/>
      <c r="DV27" s="369"/>
      <c r="DW27" s="369"/>
      <c r="DX27" s="369"/>
      <c r="DY27" s="369"/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81"/>
    </row>
    <row r="28" spans="1:141" s="55" customFormat="1" ht="12.75" x14ac:dyDescent="0.2">
      <c r="A28" s="378" t="s">
        <v>139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80"/>
      <c r="AM28" s="182" t="s">
        <v>173</v>
      </c>
      <c r="AN28" s="183"/>
      <c r="AO28" s="183"/>
      <c r="AP28" s="183"/>
      <c r="AQ28" s="183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69"/>
      <c r="DG28" s="369"/>
      <c r="DH28" s="369"/>
      <c r="DI28" s="369"/>
      <c r="DJ28" s="369"/>
      <c r="DK28" s="369"/>
      <c r="DL28" s="369"/>
      <c r="DM28" s="369"/>
      <c r="DN28" s="369"/>
      <c r="DO28" s="369"/>
      <c r="DP28" s="369"/>
      <c r="DQ28" s="369"/>
      <c r="DR28" s="369"/>
      <c r="DS28" s="369"/>
      <c r="DT28" s="369"/>
      <c r="DU28" s="369"/>
      <c r="DV28" s="369"/>
      <c r="DW28" s="369"/>
      <c r="DX28" s="369"/>
      <c r="DY28" s="369"/>
      <c r="DZ28" s="369"/>
      <c r="EA28" s="369"/>
      <c r="EB28" s="369"/>
      <c r="EC28" s="369"/>
      <c r="ED28" s="369"/>
      <c r="EE28" s="369"/>
      <c r="EF28" s="369"/>
      <c r="EG28" s="369"/>
      <c r="EH28" s="369"/>
      <c r="EI28" s="369"/>
      <c r="EJ28" s="369"/>
      <c r="EK28" s="381"/>
    </row>
    <row r="29" spans="1:141" s="55" customFormat="1" ht="12.75" x14ac:dyDescent="0.2">
      <c r="A29" s="374" t="s">
        <v>1159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6"/>
      <c r="AM29" s="182"/>
      <c r="AN29" s="183"/>
      <c r="AO29" s="183"/>
      <c r="AP29" s="183"/>
      <c r="AQ29" s="183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369"/>
      <c r="DW29" s="369"/>
      <c r="DX29" s="369"/>
      <c r="DY29" s="369"/>
      <c r="DZ29" s="369"/>
      <c r="EA29" s="369"/>
      <c r="EB29" s="369"/>
      <c r="EC29" s="369"/>
      <c r="ED29" s="369"/>
      <c r="EE29" s="369"/>
      <c r="EF29" s="369"/>
      <c r="EG29" s="369"/>
      <c r="EH29" s="369"/>
      <c r="EI29" s="369"/>
      <c r="EJ29" s="369"/>
      <c r="EK29" s="381"/>
    </row>
    <row r="30" spans="1:141" s="55" customFormat="1" ht="12.75" x14ac:dyDescent="0.2">
      <c r="A30" s="378" t="s">
        <v>1035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80"/>
      <c r="AM30" s="182" t="s">
        <v>172</v>
      </c>
      <c r="AN30" s="183"/>
      <c r="AO30" s="183"/>
      <c r="AP30" s="183"/>
      <c r="AQ30" s="183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69"/>
      <c r="DM30" s="369"/>
      <c r="DN30" s="369"/>
      <c r="DO30" s="369"/>
      <c r="DP30" s="369"/>
      <c r="DQ30" s="369"/>
      <c r="DR30" s="369"/>
      <c r="DS30" s="369"/>
      <c r="DT30" s="369"/>
      <c r="DU30" s="369"/>
      <c r="DV30" s="369"/>
      <c r="DW30" s="369"/>
      <c r="DX30" s="369"/>
      <c r="DY30" s="369"/>
      <c r="DZ30" s="369"/>
      <c r="EA30" s="369"/>
      <c r="EB30" s="369"/>
      <c r="EC30" s="369"/>
      <c r="ED30" s="369"/>
      <c r="EE30" s="369"/>
      <c r="EF30" s="369"/>
      <c r="EG30" s="369"/>
      <c r="EH30" s="369"/>
      <c r="EI30" s="369"/>
      <c r="EJ30" s="369"/>
      <c r="EK30" s="381"/>
    </row>
    <row r="31" spans="1:141" s="55" customFormat="1" ht="12.75" x14ac:dyDescent="0.2">
      <c r="A31" s="374" t="s">
        <v>632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6"/>
      <c r="AM31" s="182"/>
      <c r="AN31" s="183"/>
      <c r="AO31" s="183"/>
      <c r="AP31" s="183"/>
      <c r="AQ31" s="183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69"/>
      <c r="DP31" s="369"/>
      <c r="DQ31" s="369"/>
      <c r="DR31" s="369"/>
      <c r="DS31" s="369"/>
      <c r="DT31" s="369"/>
      <c r="DU31" s="369"/>
      <c r="DV31" s="369"/>
      <c r="DW31" s="369"/>
      <c r="DX31" s="369"/>
      <c r="DY31" s="369"/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81"/>
    </row>
    <row r="32" spans="1:141" s="55" customFormat="1" ht="12.75" x14ac:dyDescent="0.2">
      <c r="A32" s="378" t="s">
        <v>1036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80"/>
      <c r="AM32" s="182" t="s">
        <v>171</v>
      </c>
      <c r="AN32" s="183"/>
      <c r="AO32" s="183"/>
      <c r="AP32" s="183"/>
      <c r="AQ32" s="183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/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81"/>
    </row>
    <row r="33" spans="1:141" s="55" customFormat="1" ht="12.75" x14ac:dyDescent="0.2">
      <c r="A33" s="374" t="s">
        <v>1037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6"/>
      <c r="AM33" s="182"/>
      <c r="AN33" s="183"/>
      <c r="AO33" s="183"/>
      <c r="AP33" s="183"/>
      <c r="AQ33" s="183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81"/>
    </row>
    <row r="34" spans="1:141" s="55" customFormat="1" ht="12.75" x14ac:dyDescent="0.2">
      <c r="A34" s="378" t="s">
        <v>1038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80"/>
      <c r="AM34" s="182" t="s">
        <v>170</v>
      </c>
      <c r="AN34" s="183"/>
      <c r="AO34" s="183"/>
      <c r="AP34" s="183"/>
      <c r="AQ34" s="183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69"/>
      <c r="DW34" s="369"/>
      <c r="DX34" s="369"/>
      <c r="DY34" s="369"/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81"/>
    </row>
    <row r="35" spans="1:141" s="55" customFormat="1" ht="12.75" x14ac:dyDescent="0.2">
      <c r="A35" s="374" t="s">
        <v>1039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6"/>
      <c r="AM35" s="182"/>
      <c r="AN35" s="183"/>
      <c r="AO35" s="183"/>
      <c r="AP35" s="183"/>
      <c r="AQ35" s="183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69"/>
      <c r="DX35" s="369"/>
      <c r="DY35" s="369"/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81"/>
    </row>
    <row r="36" spans="1:141" s="55" customFormat="1" ht="12.75" x14ac:dyDescent="0.2">
      <c r="A36" s="385" t="s">
        <v>149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7"/>
      <c r="AM36" s="182" t="s">
        <v>169</v>
      </c>
      <c r="AN36" s="183"/>
      <c r="AO36" s="183"/>
      <c r="AP36" s="183"/>
      <c r="AQ36" s="183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81"/>
    </row>
    <row r="37" spans="1:141" s="55" customFormat="1" ht="12.75" x14ac:dyDescent="0.2">
      <c r="A37" s="382" t="s">
        <v>1040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4"/>
      <c r="AM37" s="182"/>
      <c r="AN37" s="183"/>
      <c r="AO37" s="183"/>
      <c r="AP37" s="183"/>
      <c r="AQ37" s="183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69"/>
      <c r="DX37" s="369"/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81"/>
    </row>
    <row r="38" spans="1:141" s="55" customFormat="1" ht="12.75" x14ac:dyDescent="0.2">
      <c r="A38" s="385" t="s">
        <v>1041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7"/>
      <c r="AM38" s="182" t="s">
        <v>168</v>
      </c>
      <c r="AN38" s="183"/>
      <c r="AO38" s="183"/>
      <c r="AP38" s="183"/>
      <c r="AQ38" s="183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81"/>
    </row>
    <row r="39" spans="1:141" s="55" customFormat="1" ht="12.75" x14ac:dyDescent="0.2">
      <c r="A39" s="382" t="s">
        <v>148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4"/>
      <c r="AM39" s="182"/>
      <c r="AN39" s="183"/>
      <c r="AO39" s="183"/>
      <c r="AP39" s="183"/>
      <c r="AQ39" s="183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  <c r="DD39" s="369"/>
      <c r="DE39" s="369"/>
      <c r="DF39" s="369"/>
      <c r="DG39" s="369"/>
      <c r="DH39" s="369"/>
      <c r="DI39" s="369"/>
      <c r="DJ39" s="369"/>
      <c r="DK39" s="369"/>
      <c r="DL39" s="369"/>
      <c r="DM39" s="369"/>
      <c r="DN39" s="369"/>
      <c r="DO39" s="369"/>
      <c r="DP39" s="369"/>
      <c r="DQ39" s="369"/>
      <c r="DR39" s="369"/>
      <c r="DS39" s="369"/>
      <c r="DT39" s="369"/>
      <c r="DU39" s="369"/>
      <c r="DV39" s="369"/>
      <c r="DW39" s="369"/>
      <c r="DX39" s="369"/>
      <c r="DY39" s="369"/>
      <c r="DZ39" s="369"/>
      <c r="EA39" s="369"/>
      <c r="EB39" s="369"/>
      <c r="EC39" s="369"/>
      <c r="ED39" s="369"/>
      <c r="EE39" s="369"/>
      <c r="EF39" s="369"/>
      <c r="EG39" s="369"/>
      <c r="EH39" s="369"/>
      <c r="EI39" s="369"/>
      <c r="EJ39" s="369"/>
      <c r="EK39" s="381"/>
    </row>
    <row r="40" spans="1:141" s="55" customFormat="1" ht="12.75" x14ac:dyDescent="0.2">
      <c r="A40" s="385" t="s">
        <v>1042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7"/>
      <c r="AM40" s="182" t="s">
        <v>167</v>
      </c>
      <c r="AN40" s="183"/>
      <c r="AO40" s="183"/>
      <c r="AP40" s="183"/>
      <c r="AQ40" s="183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69"/>
      <c r="DR40" s="369"/>
      <c r="DS40" s="369"/>
      <c r="DT40" s="369"/>
      <c r="DU40" s="369"/>
      <c r="DV40" s="369"/>
      <c r="DW40" s="369"/>
      <c r="DX40" s="369"/>
      <c r="DY40" s="369"/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81"/>
    </row>
    <row r="41" spans="1:141" s="55" customFormat="1" ht="12.75" x14ac:dyDescent="0.2">
      <c r="A41" s="382" t="s">
        <v>1043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4"/>
      <c r="AM41" s="182"/>
      <c r="AN41" s="183"/>
      <c r="AO41" s="183"/>
      <c r="AP41" s="183"/>
      <c r="AQ41" s="183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81"/>
    </row>
    <row r="42" spans="1:141" s="55" customFormat="1" ht="12.75" x14ac:dyDescent="0.2">
      <c r="A42" s="370" t="s">
        <v>158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2"/>
      <c r="AM42" s="182" t="s">
        <v>166</v>
      </c>
      <c r="AN42" s="183"/>
      <c r="AO42" s="183"/>
      <c r="AP42" s="183"/>
      <c r="AQ42" s="183"/>
      <c r="AR42" s="369">
        <v>18777224.539999999</v>
      </c>
      <c r="AS42" s="369"/>
      <c r="AT42" s="369"/>
      <c r="AU42" s="369"/>
      <c r="AV42" s="369"/>
      <c r="AW42" s="369"/>
      <c r="AX42" s="369"/>
      <c r="AY42" s="369">
        <v>18777224.539999999</v>
      </c>
      <c r="AZ42" s="369"/>
      <c r="BA42" s="369"/>
      <c r="BB42" s="369"/>
      <c r="BC42" s="369"/>
      <c r="BD42" s="369"/>
      <c r="BE42" s="369"/>
      <c r="BF42" s="369">
        <v>8021784.3300000001</v>
      </c>
      <c r="BG42" s="369"/>
      <c r="BH42" s="369"/>
      <c r="BI42" s="369"/>
      <c r="BJ42" s="369"/>
      <c r="BK42" s="369"/>
      <c r="BL42" s="369"/>
      <c r="BM42" s="369">
        <v>8021784.3300000001</v>
      </c>
      <c r="BN42" s="369"/>
      <c r="BO42" s="369"/>
      <c r="BP42" s="369"/>
      <c r="BQ42" s="369"/>
      <c r="BR42" s="369"/>
      <c r="BS42" s="369"/>
      <c r="BT42" s="369">
        <v>8021784.3300000001</v>
      </c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69"/>
      <c r="CQ42" s="369"/>
      <c r="CR42" s="369"/>
      <c r="CS42" s="369"/>
      <c r="CT42" s="369"/>
      <c r="CU42" s="369"/>
      <c r="CV42" s="369"/>
      <c r="CW42" s="369"/>
      <c r="CX42" s="369"/>
      <c r="CY42" s="369"/>
      <c r="CZ42" s="369"/>
      <c r="DA42" s="369"/>
      <c r="DB42" s="369"/>
      <c r="DC42" s="369">
        <v>0</v>
      </c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69"/>
      <c r="DQ42" s="369"/>
      <c r="DR42" s="369"/>
      <c r="DS42" s="369"/>
      <c r="DT42" s="369"/>
      <c r="DU42" s="369"/>
      <c r="DV42" s="369"/>
      <c r="DW42" s="369"/>
      <c r="DX42" s="369"/>
      <c r="DY42" s="369"/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81"/>
    </row>
    <row r="43" spans="1:141" s="55" customFormat="1" ht="12.75" x14ac:dyDescent="0.2">
      <c r="A43" s="378" t="s">
        <v>149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80"/>
      <c r="AM43" s="182" t="s">
        <v>165</v>
      </c>
      <c r="AN43" s="183"/>
      <c r="AO43" s="183"/>
      <c r="AP43" s="183"/>
      <c r="AQ43" s="183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  <c r="CF43" s="369"/>
      <c r="CG43" s="369"/>
      <c r="CH43" s="369"/>
      <c r="CI43" s="369"/>
      <c r="CJ43" s="369"/>
      <c r="CK43" s="369"/>
      <c r="CL43" s="369"/>
      <c r="CM43" s="369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369"/>
      <c r="DA43" s="369"/>
      <c r="DB43" s="369"/>
      <c r="DC43" s="369"/>
      <c r="DD43" s="369"/>
      <c r="DE43" s="369"/>
      <c r="DF43" s="369"/>
      <c r="DG43" s="369"/>
      <c r="DH43" s="369"/>
      <c r="DI43" s="369"/>
      <c r="DJ43" s="369"/>
      <c r="DK43" s="369"/>
      <c r="DL43" s="369"/>
      <c r="DM43" s="369"/>
      <c r="DN43" s="369"/>
      <c r="DO43" s="369"/>
      <c r="DP43" s="369"/>
      <c r="DQ43" s="369"/>
      <c r="DR43" s="369"/>
      <c r="DS43" s="369"/>
      <c r="DT43" s="369"/>
      <c r="DU43" s="369"/>
      <c r="DV43" s="369"/>
      <c r="DW43" s="369"/>
      <c r="DX43" s="369"/>
      <c r="DY43" s="369"/>
      <c r="DZ43" s="369"/>
      <c r="EA43" s="369"/>
      <c r="EB43" s="369"/>
      <c r="EC43" s="369"/>
      <c r="ED43" s="369"/>
      <c r="EE43" s="369"/>
      <c r="EF43" s="369"/>
      <c r="EG43" s="369"/>
      <c r="EH43" s="369"/>
      <c r="EI43" s="369"/>
      <c r="EJ43" s="369"/>
      <c r="EK43" s="381"/>
    </row>
    <row r="44" spans="1:141" s="55" customFormat="1" ht="12.75" x14ac:dyDescent="0.2">
      <c r="A44" s="374" t="s">
        <v>159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6"/>
      <c r="AM44" s="182"/>
      <c r="AN44" s="183"/>
      <c r="AO44" s="183"/>
      <c r="AP44" s="183"/>
      <c r="AQ44" s="183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69"/>
      <c r="DT44" s="369"/>
      <c r="DU44" s="369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81"/>
    </row>
    <row r="45" spans="1:141" s="55" customFormat="1" ht="12.75" x14ac:dyDescent="0.2">
      <c r="A45" s="370" t="s">
        <v>160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2"/>
      <c r="AM45" s="182" t="s">
        <v>164</v>
      </c>
      <c r="AN45" s="183"/>
      <c r="AO45" s="183"/>
      <c r="AP45" s="183"/>
      <c r="AQ45" s="183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  <c r="DD45" s="369"/>
      <c r="DE45" s="369"/>
      <c r="DF45" s="369"/>
      <c r="DG45" s="369"/>
      <c r="DH45" s="369"/>
      <c r="DI45" s="369"/>
      <c r="DJ45" s="369"/>
      <c r="DK45" s="369"/>
      <c r="DL45" s="369"/>
      <c r="DM45" s="369"/>
      <c r="DN45" s="369"/>
      <c r="DO45" s="369"/>
      <c r="DP45" s="369"/>
      <c r="DQ45" s="369"/>
      <c r="DR45" s="369"/>
      <c r="DS45" s="369"/>
      <c r="DT45" s="369"/>
      <c r="DU45" s="369"/>
      <c r="DV45" s="369"/>
      <c r="DW45" s="369"/>
      <c r="DX45" s="369"/>
      <c r="DY45" s="369"/>
      <c r="DZ45" s="369"/>
      <c r="EA45" s="369"/>
      <c r="EB45" s="369"/>
      <c r="EC45" s="369"/>
      <c r="ED45" s="369"/>
      <c r="EE45" s="369"/>
      <c r="EF45" s="369"/>
      <c r="EG45" s="369"/>
      <c r="EH45" s="369"/>
      <c r="EI45" s="369"/>
      <c r="EJ45" s="369"/>
      <c r="EK45" s="381"/>
    </row>
    <row r="46" spans="1:141" s="55" customFormat="1" ht="12.75" x14ac:dyDescent="0.2">
      <c r="A46" s="378" t="s">
        <v>149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80"/>
      <c r="AM46" s="182" t="s">
        <v>163</v>
      </c>
      <c r="AN46" s="183"/>
      <c r="AO46" s="183"/>
      <c r="AP46" s="183"/>
      <c r="AQ46" s="183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69"/>
      <c r="CB46" s="369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69"/>
      <c r="CN46" s="369"/>
      <c r="CO46" s="369"/>
      <c r="CP46" s="369"/>
      <c r="CQ46" s="369"/>
      <c r="CR46" s="369"/>
      <c r="CS46" s="369"/>
      <c r="CT46" s="369"/>
      <c r="CU46" s="369"/>
      <c r="CV46" s="369"/>
      <c r="CW46" s="369"/>
      <c r="CX46" s="369"/>
      <c r="CY46" s="369"/>
      <c r="CZ46" s="369"/>
      <c r="DA46" s="369"/>
      <c r="DB46" s="369"/>
      <c r="DC46" s="369"/>
      <c r="DD46" s="369"/>
      <c r="DE46" s="369"/>
      <c r="DF46" s="369"/>
      <c r="DG46" s="369"/>
      <c r="DH46" s="369"/>
      <c r="DI46" s="369"/>
      <c r="DJ46" s="369"/>
      <c r="DK46" s="369"/>
      <c r="DL46" s="369"/>
      <c r="DM46" s="369"/>
      <c r="DN46" s="369"/>
      <c r="DO46" s="369"/>
      <c r="DP46" s="369"/>
      <c r="DQ46" s="369"/>
      <c r="DR46" s="369"/>
      <c r="DS46" s="369"/>
      <c r="DT46" s="369"/>
      <c r="DU46" s="369"/>
      <c r="DV46" s="369"/>
      <c r="DW46" s="369"/>
      <c r="DX46" s="369"/>
      <c r="DY46" s="369"/>
      <c r="DZ46" s="369"/>
      <c r="EA46" s="369"/>
      <c r="EB46" s="369"/>
      <c r="EC46" s="369"/>
      <c r="ED46" s="369"/>
      <c r="EE46" s="369"/>
      <c r="EF46" s="369"/>
      <c r="EG46" s="369"/>
      <c r="EH46" s="369"/>
      <c r="EI46" s="369"/>
      <c r="EJ46" s="369"/>
      <c r="EK46" s="381"/>
    </row>
    <row r="47" spans="1:141" s="55" customFormat="1" ht="12.75" x14ac:dyDescent="0.2">
      <c r="A47" s="374" t="s">
        <v>1044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6"/>
      <c r="AM47" s="182"/>
      <c r="AN47" s="183"/>
      <c r="AO47" s="183"/>
      <c r="AP47" s="183"/>
      <c r="AQ47" s="183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69"/>
      <c r="CN47" s="369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369"/>
      <c r="DA47" s="369"/>
      <c r="DB47" s="369"/>
      <c r="DC47" s="369"/>
      <c r="DD47" s="369"/>
      <c r="DE47" s="369"/>
      <c r="DF47" s="369"/>
      <c r="DG47" s="369"/>
      <c r="DH47" s="369"/>
      <c r="DI47" s="369"/>
      <c r="DJ47" s="369"/>
      <c r="DK47" s="369"/>
      <c r="DL47" s="369"/>
      <c r="DM47" s="369"/>
      <c r="DN47" s="369"/>
      <c r="DO47" s="369"/>
      <c r="DP47" s="369"/>
      <c r="DQ47" s="369"/>
      <c r="DR47" s="369"/>
      <c r="DS47" s="369"/>
      <c r="DT47" s="369"/>
      <c r="DU47" s="369"/>
      <c r="DV47" s="369"/>
      <c r="DW47" s="369"/>
      <c r="DX47" s="369"/>
      <c r="DY47" s="369"/>
      <c r="DZ47" s="369"/>
      <c r="EA47" s="369"/>
      <c r="EB47" s="369"/>
      <c r="EC47" s="369"/>
      <c r="ED47" s="369"/>
      <c r="EE47" s="369"/>
      <c r="EF47" s="369"/>
      <c r="EG47" s="369"/>
      <c r="EH47" s="369"/>
      <c r="EI47" s="369"/>
      <c r="EJ47" s="369"/>
      <c r="EK47" s="381"/>
    </row>
    <row r="48" spans="1:141" s="55" customFormat="1" ht="13.5" thickBot="1" x14ac:dyDescent="0.25">
      <c r="A48" s="305" t="s">
        <v>42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185" t="s">
        <v>46</v>
      </c>
      <c r="AN48" s="186"/>
      <c r="AO48" s="186"/>
      <c r="AP48" s="186"/>
      <c r="AQ48" s="186"/>
      <c r="AR48" s="335"/>
      <c r="AS48" s="335"/>
      <c r="AT48" s="335"/>
      <c r="AU48" s="335"/>
      <c r="AV48" s="335"/>
      <c r="AW48" s="335"/>
      <c r="AX48" s="335"/>
      <c r="AY48" s="347" t="s">
        <v>43</v>
      </c>
      <c r="AZ48" s="347"/>
      <c r="BA48" s="347"/>
      <c r="BB48" s="347"/>
      <c r="BC48" s="347"/>
      <c r="BD48" s="347"/>
      <c r="BE48" s="347"/>
      <c r="BF48" s="347" t="s">
        <v>43</v>
      </c>
      <c r="BG48" s="347"/>
      <c r="BH48" s="347"/>
      <c r="BI48" s="347"/>
      <c r="BJ48" s="347"/>
      <c r="BK48" s="347"/>
      <c r="BL48" s="347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6"/>
    </row>
    <row r="50" spans="1:128" s="55" customFormat="1" ht="12.75" x14ac:dyDescent="0.2">
      <c r="A50" s="56" t="s">
        <v>49</v>
      </c>
    </row>
    <row r="51" spans="1:128" s="55" customFormat="1" ht="12.75" x14ac:dyDescent="0.2">
      <c r="A51" s="56" t="s">
        <v>54</v>
      </c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</row>
    <row r="52" spans="1:128" s="53" customFormat="1" ht="10.5" x14ac:dyDescent="0.2">
      <c r="W52" s="211" t="s">
        <v>50</v>
      </c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G52" s="211" t="s">
        <v>52</v>
      </c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</row>
    <row r="53" spans="1:128" s="53" customFormat="1" ht="3" customHeight="1" x14ac:dyDescent="0.2"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</row>
    <row r="54" spans="1:128" s="55" customFormat="1" ht="12.75" x14ac:dyDescent="0.2">
      <c r="A54" s="56" t="s">
        <v>53</v>
      </c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</row>
    <row r="55" spans="1:128" s="53" customFormat="1" ht="10.5" x14ac:dyDescent="0.2">
      <c r="W55" s="211" t="s">
        <v>50</v>
      </c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G55" s="211" t="s">
        <v>175</v>
      </c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</row>
    <row r="56" spans="1:128" s="53" customFormat="1" ht="3" customHeight="1" x14ac:dyDescent="0.2"/>
    <row r="57" spans="1:128" s="55" customFormat="1" ht="12.75" x14ac:dyDescent="0.2">
      <c r="A57" s="52" t="s">
        <v>55</v>
      </c>
      <c r="B57" s="202"/>
      <c r="C57" s="202"/>
      <c r="D57" s="202"/>
      <c r="E57" s="56" t="s">
        <v>56</v>
      </c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209">
        <v>20</v>
      </c>
      <c r="S57" s="209"/>
      <c r="T57" s="209"/>
      <c r="U57" s="210"/>
      <c r="V57" s="210"/>
      <c r="W57" s="210"/>
      <c r="X57" s="56" t="s">
        <v>14</v>
      </c>
    </row>
  </sheetData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8" scale="8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96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s="18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18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18" customFormat="1" ht="12.75" x14ac:dyDescent="0.2">
      <c r="A4" s="8"/>
      <c r="BL4" s="16" t="s">
        <v>13</v>
      </c>
      <c r="BM4" s="179" t="s">
        <v>1238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8" t="s">
        <v>14</v>
      </c>
      <c r="DU4" s="16" t="s">
        <v>7</v>
      </c>
      <c r="DW4" s="206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18" customFormat="1" ht="12.75" x14ac:dyDescent="0.2">
      <c r="A5" s="8"/>
      <c r="DU5" s="16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18" customFormat="1" ht="12.75" x14ac:dyDescent="0.2">
      <c r="A6" s="8"/>
      <c r="DU6" s="16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18" customFormat="1" ht="12.75" x14ac:dyDescent="0.2">
      <c r="A7" s="8" t="s">
        <v>15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16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18" customFormat="1" ht="12.75" x14ac:dyDescent="0.2">
      <c r="A8" s="8" t="s">
        <v>16</v>
      </c>
      <c r="DU8" s="16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18" customFormat="1" ht="12.75" x14ac:dyDescent="0.2">
      <c r="A9" s="8" t="s">
        <v>17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16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18" customFormat="1" ht="12.75" x14ac:dyDescent="0.2">
      <c r="A10" s="8" t="s">
        <v>18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16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18" customFormat="1" ht="13.5" thickBot="1" x14ac:dyDescent="0.25">
      <c r="A11" s="8" t="s">
        <v>19</v>
      </c>
      <c r="DU11" s="16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355" t="s">
        <v>99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216" t="s">
        <v>22</v>
      </c>
      <c r="AA13" s="355"/>
      <c r="AB13" s="355"/>
      <c r="AC13" s="355"/>
      <c r="AD13" s="213"/>
      <c r="AE13" s="355" t="s">
        <v>100</v>
      </c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216" t="s">
        <v>103</v>
      </c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213"/>
      <c r="BN13" s="216" t="s">
        <v>106</v>
      </c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213"/>
      <c r="DD13" s="216" t="s">
        <v>874</v>
      </c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216" t="s">
        <v>128</v>
      </c>
      <c r="DS13" s="355"/>
      <c r="DT13" s="355"/>
      <c r="DU13" s="355"/>
      <c r="DV13" s="355"/>
      <c r="DW13" s="355"/>
      <c r="DX13" s="355"/>
      <c r="DY13" s="355"/>
      <c r="DZ13" s="355"/>
      <c r="EA13" s="213"/>
      <c r="EB13" s="355" t="s">
        <v>130</v>
      </c>
      <c r="EC13" s="355"/>
      <c r="ED13" s="355"/>
      <c r="EE13" s="355"/>
      <c r="EF13" s="355"/>
      <c r="EG13" s="355"/>
      <c r="EH13" s="355"/>
      <c r="EI13" s="355"/>
      <c r="EJ13" s="355"/>
      <c r="EK13" s="355"/>
    </row>
    <row r="14" spans="1:141" s="18" customFormat="1" ht="12.75" customHeight="1" x14ac:dyDescent="0.2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230" t="s">
        <v>25</v>
      </c>
      <c r="AA14" s="353"/>
      <c r="AB14" s="353"/>
      <c r="AC14" s="353"/>
      <c r="AD14" s="235"/>
      <c r="AE14" s="353" t="s">
        <v>101</v>
      </c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230" t="s">
        <v>104</v>
      </c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235"/>
      <c r="BN14" s="230" t="s">
        <v>107</v>
      </c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235"/>
      <c r="DD14" s="230" t="s">
        <v>921</v>
      </c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230" t="s">
        <v>129</v>
      </c>
      <c r="DS14" s="353"/>
      <c r="DT14" s="353"/>
      <c r="DU14" s="353"/>
      <c r="DV14" s="353"/>
      <c r="DW14" s="353"/>
      <c r="DX14" s="353"/>
      <c r="DY14" s="353"/>
      <c r="DZ14" s="353"/>
      <c r="EA14" s="235"/>
      <c r="EB14" s="353" t="s">
        <v>131</v>
      </c>
      <c r="EC14" s="353"/>
      <c r="ED14" s="353"/>
      <c r="EE14" s="353"/>
      <c r="EF14" s="353"/>
      <c r="EG14" s="353"/>
      <c r="EH14" s="353"/>
      <c r="EI14" s="353"/>
      <c r="EJ14" s="353"/>
      <c r="EK14" s="353"/>
    </row>
    <row r="15" spans="1:141" s="18" customFormat="1" ht="12.75" customHeight="1" x14ac:dyDescent="0.2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230"/>
      <c r="AA15" s="353"/>
      <c r="AB15" s="353"/>
      <c r="AC15" s="353"/>
      <c r="AD15" s="235"/>
      <c r="AE15" s="353" t="s">
        <v>102</v>
      </c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94" t="s">
        <v>105</v>
      </c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396"/>
      <c r="BH15" s="396"/>
      <c r="BI15" s="396"/>
      <c r="BJ15" s="396"/>
      <c r="BK15" s="396"/>
      <c r="BL15" s="396"/>
      <c r="BM15" s="397"/>
      <c r="BN15" s="230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231"/>
      <c r="DD15" s="394" t="s">
        <v>875</v>
      </c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395"/>
      <c r="DR15" s="230"/>
      <c r="DS15" s="353"/>
      <c r="DT15" s="353"/>
      <c r="DU15" s="353"/>
      <c r="DV15" s="353"/>
      <c r="DW15" s="353"/>
      <c r="DX15" s="353"/>
      <c r="DY15" s="353"/>
      <c r="DZ15" s="353"/>
      <c r="EA15" s="235"/>
      <c r="EB15" s="353" t="s">
        <v>132</v>
      </c>
      <c r="EC15" s="353"/>
      <c r="ED15" s="353"/>
      <c r="EE15" s="353"/>
      <c r="EF15" s="353"/>
      <c r="EG15" s="353"/>
      <c r="EH15" s="353"/>
      <c r="EI15" s="353"/>
      <c r="EJ15" s="353"/>
      <c r="EK15" s="353"/>
    </row>
    <row r="16" spans="1:141" s="18" customFormat="1" ht="12.75" customHeight="1" x14ac:dyDescent="0.2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230"/>
      <c r="AA16" s="353"/>
      <c r="AB16" s="353"/>
      <c r="AC16" s="353"/>
      <c r="AD16" s="235"/>
      <c r="AE16" s="216" t="s">
        <v>32</v>
      </c>
      <c r="AF16" s="355"/>
      <c r="AG16" s="355"/>
      <c r="AH16" s="355"/>
      <c r="AI16" s="355"/>
      <c r="AJ16" s="355"/>
      <c r="AK16" s="213"/>
      <c r="AL16" s="216" t="s">
        <v>117</v>
      </c>
      <c r="AM16" s="355"/>
      <c r="AN16" s="355"/>
      <c r="AO16" s="355"/>
      <c r="AP16" s="355"/>
      <c r="AQ16" s="355"/>
      <c r="AR16" s="213"/>
      <c r="AS16" s="355" t="s">
        <v>109</v>
      </c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216" t="s">
        <v>110</v>
      </c>
      <c r="BH16" s="355"/>
      <c r="BI16" s="355"/>
      <c r="BJ16" s="355"/>
      <c r="BK16" s="355"/>
      <c r="BL16" s="355"/>
      <c r="BM16" s="213"/>
      <c r="BN16" s="216" t="s">
        <v>32</v>
      </c>
      <c r="BO16" s="355"/>
      <c r="BP16" s="355"/>
      <c r="BQ16" s="355"/>
      <c r="BR16" s="355"/>
      <c r="BS16" s="355"/>
      <c r="BT16" s="213"/>
      <c r="BU16" s="216" t="s">
        <v>117</v>
      </c>
      <c r="BV16" s="355"/>
      <c r="BW16" s="355"/>
      <c r="BX16" s="355"/>
      <c r="BY16" s="355"/>
      <c r="BZ16" s="355"/>
      <c r="CA16" s="213"/>
      <c r="CB16" s="353" t="s">
        <v>108</v>
      </c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216" t="s">
        <v>126</v>
      </c>
      <c r="DE16" s="355"/>
      <c r="DF16" s="355"/>
      <c r="DG16" s="355"/>
      <c r="DH16" s="355"/>
      <c r="DI16" s="355"/>
      <c r="DJ16" s="213"/>
      <c r="DK16" s="216" t="s">
        <v>127</v>
      </c>
      <c r="DL16" s="355"/>
      <c r="DM16" s="355"/>
      <c r="DN16" s="355"/>
      <c r="DO16" s="355"/>
      <c r="DP16" s="355"/>
      <c r="DQ16" s="213"/>
      <c r="DR16" s="230"/>
      <c r="DS16" s="353"/>
      <c r="DT16" s="353"/>
      <c r="DU16" s="353"/>
      <c r="DV16" s="353"/>
      <c r="DW16" s="353"/>
      <c r="DX16" s="353"/>
      <c r="DY16" s="353"/>
      <c r="DZ16" s="353"/>
      <c r="EA16" s="235"/>
      <c r="EB16" s="353" t="s">
        <v>133</v>
      </c>
      <c r="EC16" s="353"/>
      <c r="ED16" s="353"/>
      <c r="EE16" s="353"/>
      <c r="EF16" s="353"/>
      <c r="EG16" s="353"/>
      <c r="EH16" s="353"/>
      <c r="EI16" s="353"/>
      <c r="EJ16" s="353"/>
      <c r="EK16" s="353"/>
    </row>
    <row r="17" spans="1:141" s="18" customFormat="1" ht="12.75" customHeight="1" x14ac:dyDescent="0.2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230"/>
      <c r="AA17" s="353"/>
      <c r="AB17" s="353"/>
      <c r="AC17" s="353"/>
      <c r="AD17" s="235"/>
      <c r="AE17" s="230"/>
      <c r="AF17" s="353"/>
      <c r="AG17" s="353"/>
      <c r="AH17" s="353"/>
      <c r="AI17" s="353"/>
      <c r="AJ17" s="353"/>
      <c r="AK17" s="235"/>
      <c r="AL17" s="230" t="s">
        <v>118</v>
      </c>
      <c r="AM17" s="353"/>
      <c r="AN17" s="353"/>
      <c r="AO17" s="353"/>
      <c r="AP17" s="353"/>
      <c r="AQ17" s="353"/>
      <c r="AR17" s="235"/>
      <c r="AS17" s="216" t="s">
        <v>114</v>
      </c>
      <c r="AT17" s="355"/>
      <c r="AU17" s="355"/>
      <c r="AV17" s="355"/>
      <c r="AW17" s="355"/>
      <c r="AX17" s="355"/>
      <c r="AY17" s="355"/>
      <c r="AZ17" s="216" t="s">
        <v>112</v>
      </c>
      <c r="BA17" s="355"/>
      <c r="BB17" s="355"/>
      <c r="BC17" s="355"/>
      <c r="BD17" s="355"/>
      <c r="BE17" s="355"/>
      <c r="BF17" s="213"/>
      <c r="BG17" s="230" t="s">
        <v>111</v>
      </c>
      <c r="BH17" s="353"/>
      <c r="BI17" s="353"/>
      <c r="BJ17" s="353"/>
      <c r="BK17" s="353"/>
      <c r="BL17" s="353"/>
      <c r="BM17" s="235"/>
      <c r="BN17" s="230"/>
      <c r="BO17" s="353"/>
      <c r="BP17" s="353"/>
      <c r="BQ17" s="353"/>
      <c r="BR17" s="353"/>
      <c r="BS17" s="353"/>
      <c r="BT17" s="235"/>
      <c r="BU17" s="230" t="s">
        <v>118</v>
      </c>
      <c r="BV17" s="353"/>
      <c r="BW17" s="353"/>
      <c r="BX17" s="353"/>
      <c r="BY17" s="353"/>
      <c r="BZ17" s="353"/>
      <c r="CA17" s="235"/>
      <c r="CB17" s="216" t="s">
        <v>121</v>
      </c>
      <c r="CC17" s="355"/>
      <c r="CD17" s="355"/>
      <c r="CE17" s="355"/>
      <c r="CF17" s="355"/>
      <c r="CG17" s="355"/>
      <c r="CH17" s="213"/>
      <c r="CI17" s="216" t="s">
        <v>123</v>
      </c>
      <c r="CJ17" s="355"/>
      <c r="CK17" s="355"/>
      <c r="CL17" s="355"/>
      <c r="CM17" s="355"/>
      <c r="CN17" s="355"/>
      <c r="CO17" s="213"/>
      <c r="CP17" s="216" t="s">
        <v>124</v>
      </c>
      <c r="CQ17" s="355"/>
      <c r="CR17" s="355"/>
      <c r="CS17" s="355"/>
      <c r="CT17" s="355"/>
      <c r="CU17" s="355"/>
      <c r="CV17" s="213"/>
      <c r="CW17" s="216" t="s">
        <v>125</v>
      </c>
      <c r="CX17" s="355"/>
      <c r="CY17" s="355"/>
      <c r="CZ17" s="355"/>
      <c r="DA17" s="355"/>
      <c r="DB17" s="355"/>
      <c r="DC17" s="213"/>
      <c r="DD17" s="230" t="s">
        <v>84</v>
      </c>
      <c r="DE17" s="353"/>
      <c r="DF17" s="353"/>
      <c r="DG17" s="353"/>
      <c r="DH17" s="353"/>
      <c r="DI17" s="353"/>
      <c r="DJ17" s="235"/>
      <c r="DK17" s="230"/>
      <c r="DL17" s="353"/>
      <c r="DM17" s="353"/>
      <c r="DN17" s="353"/>
      <c r="DO17" s="353"/>
      <c r="DP17" s="353"/>
      <c r="DQ17" s="235"/>
      <c r="DR17" s="230"/>
      <c r="DS17" s="353"/>
      <c r="DT17" s="353"/>
      <c r="DU17" s="353"/>
      <c r="DV17" s="353"/>
      <c r="DW17" s="353"/>
      <c r="DX17" s="353"/>
      <c r="DY17" s="353"/>
      <c r="DZ17" s="353"/>
      <c r="EA17" s="235"/>
      <c r="EB17" s="353" t="s">
        <v>134</v>
      </c>
      <c r="EC17" s="353"/>
      <c r="ED17" s="353"/>
      <c r="EE17" s="353"/>
      <c r="EF17" s="353"/>
      <c r="EG17" s="353"/>
      <c r="EH17" s="353"/>
      <c r="EI17" s="353"/>
      <c r="EJ17" s="353"/>
      <c r="EK17" s="353"/>
    </row>
    <row r="18" spans="1:141" s="18" customFormat="1" ht="12.75" customHeight="1" x14ac:dyDescent="0.2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230"/>
      <c r="AA18" s="353"/>
      <c r="AB18" s="353"/>
      <c r="AC18" s="353"/>
      <c r="AD18" s="235"/>
      <c r="AE18" s="230"/>
      <c r="AF18" s="353"/>
      <c r="AG18" s="353"/>
      <c r="AH18" s="353"/>
      <c r="AI18" s="353"/>
      <c r="AJ18" s="353"/>
      <c r="AK18" s="235"/>
      <c r="AL18" s="230" t="s">
        <v>119</v>
      </c>
      <c r="AM18" s="353"/>
      <c r="AN18" s="353"/>
      <c r="AO18" s="353"/>
      <c r="AP18" s="353"/>
      <c r="AQ18" s="353"/>
      <c r="AR18" s="235"/>
      <c r="AS18" s="230" t="s">
        <v>115</v>
      </c>
      <c r="AT18" s="353"/>
      <c r="AU18" s="353"/>
      <c r="AV18" s="353"/>
      <c r="AW18" s="353"/>
      <c r="AX18" s="353"/>
      <c r="AY18" s="353"/>
      <c r="AZ18" s="399" t="s">
        <v>113</v>
      </c>
      <c r="BA18" s="396"/>
      <c r="BB18" s="396"/>
      <c r="BC18" s="396"/>
      <c r="BD18" s="396"/>
      <c r="BE18" s="396"/>
      <c r="BF18" s="397"/>
      <c r="BG18" s="230"/>
      <c r="BH18" s="353"/>
      <c r="BI18" s="353"/>
      <c r="BJ18" s="353"/>
      <c r="BK18" s="353"/>
      <c r="BL18" s="353"/>
      <c r="BM18" s="235"/>
      <c r="BN18" s="230"/>
      <c r="BO18" s="353"/>
      <c r="BP18" s="353"/>
      <c r="BQ18" s="353"/>
      <c r="BR18" s="353"/>
      <c r="BS18" s="353"/>
      <c r="BT18" s="235"/>
      <c r="BU18" s="230" t="s">
        <v>119</v>
      </c>
      <c r="BV18" s="353"/>
      <c r="BW18" s="353"/>
      <c r="BX18" s="353"/>
      <c r="BY18" s="353"/>
      <c r="BZ18" s="353"/>
      <c r="CA18" s="235"/>
      <c r="CB18" s="230" t="s">
        <v>111</v>
      </c>
      <c r="CC18" s="353"/>
      <c r="CD18" s="353"/>
      <c r="CE18" s="353"/>
      <c r="CF18" s="353"/>
      <c r="CG18" s="353"/>
      <c r="CH18" s="235"/>
      <c r="CI18" s="230" t="s">
        <v>111</v>
      </c>
      <c r="CJ18" s="353"/>
      <c r="CK18" s="353"/>
      <c r="CL18" s="353"/>
      <c r="CM18" s="353"/>
      <c r="CN18" s="353"/>
      <c r="CO18" s="235"/>
      <c r="CP18" s="230" t="s">
        <v>111</v>
      </c>
      <c r="CQ18" s="353"/>
      <c r="CR18" s="353"/>
      <c r="CS18" s="353"/>
      <c r="CT18" s="353"/>
      <c r="CU18" s="353"/>
      <c r="CV18" s="235"/>
      <c r="CW18" s="230" t="s">
        <v>111</v>
      </c>
      <c r="CX18" s="353"/>
      <c r="CY18" s="353"/>
      <c r="CZ18" s="353"/>
      <c r="DA18" s="353"/>
      <c r="DB18" s="353"/>
      <c r="DC18" s="235"/>
      <c r="DD18" s="230"/>
      <c r="DE18" s="353"/>
      <c r="DF18" s="353"/>
      <c r="DG18" s="353"/>
      <c r="DH18" s="353"/>
      <c r="DI18" s="353"/>
      <c r="DJ18" s="235"/>
      <c r="DK18" s="230"/>
      <c r="DL18" s="353"/>
      <c r="DM18" s="353"/>
      <c r="DN18" s="353"/>
      <c r="DO18" s="353"/>
      <c r="DP18" s="353"/>
      <c r="DQ18" s="235"/>
      <c r="DR18" s="230"/>
      <c r="DS18" s="353"/>
      <c r="DT18" s="353"/>
      <c r="DU18" s="353"/>
      <c r="DV18" s="353"/>
      <c r="DW18" s="353"/>
      <c r="DX18" s="353"/>
      <c r="DY18" s="353"/>
      <c r="DZ18" s="353"/>
      <c r="EA18" s="235"/>
      <c r="EB18" s="353" t="s">
        <v>135</v>
      </c>
      <c r="EC18" s="353"/>
      <c r="ED18" s="353"/>
      <c r="EE18" s="353"/>
      <c r="EF18" s="353"/>
      <c r="EG18" s="353"/>
      <c r="EH18" s="353"/>
      <c r="EI18" s="353"/>
      <c r="EJ18" s="353"/>
      <c r="EK18" s="353"/>
    </row>
    <row r="19" spans="1:141" s="18" customFormat="1" ht="12.75" customHeight="1" x14ac:dyDescent="0.2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234"/>
      <c r="AA19" s="354"/>
      <c r="AB19" s="354"/>
      <c r="AC19" s="354"/>
      <c r="AD19" s="231"/>
      <c r="AE19" s="234"/>
      <c r="AF19" s="354"/>
      <c r="AG19" s="354"/>
      <c r="AH19" s="354"/>
      <c r="AI19" s="354"/>
      <c r="AJ19" s="354"/>
      <c r="AK19" s="231"/>
      <c r="AL19" s="234" t="s">
        <v>120</v>
      </c>
      <c r="AM19" s="354"/>
      <c r="AN19" s="354"/>
      <c r="AO19" s="354"/>
      <c r="AP19" s="354"/>
      <c r="AQ19" s="354"/>
      <c r="AR19" s="231"/>
      <c r="AS19" s="394" t="s">
        <v>116</v>
      </c>
      <c r="AT19" s="179"/>
      <c r="AU19" s="179"/>
      <c r="AV19" s="179"/>
      <c r="AW19" s="179"/>
      <c r="AX19" s="179"/>
      <c r="AY19" s="179"/>
      <c r="AZ19" s="234"/>
      <c r="BA19" s="354"/>
      <c r="BB19" s="354"/>
      <c r="BC19" s="354"/>
      <c r="BD19" s="354"/>
      <c r="BE19" s="354"/>
      <c r="BF19" s="231"/>
      <c r="BG19" s="234"/>
      <c r="BH19" s="354"/>
      <c r="BI19" s="354"/>
      <c r="BJ19" s="354"/>
      <c r="BK19" s="354"/>
      <c r="BL19" s="354"/>
      <c r="BM19" s="231"/>
      <c r="BN19" s="234"/>
      <c r="BO19" s="354"/>
      <c r="BP19" s="354"/>
      <c r="BQ19" s="354"/>
      <c r="BR19" s="354"/>
      <c r="BS19" s="354"/>
      <c r="BT19" s="231"/>
      <c r="BU19" s="234" t="s">
        <v>120</v>
      </c>
      <c r="BV19" s="354"/>
      <c r="BW19" s="354"/>
      <c r="BX19" s="354"/>
      <c r="BY19" s="354"/>
      <c r="BZ19" s="354"/>
      <c r="CA19" s="231"/>
      <c r="CB19" s="234" t="s">
        <v>122</v>
      </c>
      <c r="CC19" s="354"/>
      <c r="CD19" s="354"/>
      <c r="CE19" s="354"/>
      <c r="CF19" s="354"/>
      <c r="CG19" s="354"/>
      <c r="CH19" s="231"/>
      <c r="CI19" s="234" t="s">
        <v>122</v>
      </c>
      <c r="CJ19" s="354"/>
      <c r="CK19" s="354"/>
      <c r="CL19" s="354"/>
      <c r="CM19" s="354"/>
      <c r="CN19" s="354"/>
      <c r="CO19" s="231"/>
      <c r="CP19" s="234" t="s">
        <v>122</v>
      </c>
      <c r="CQ19" s="354"/>
      <c r="CR19" s="354"/>
      <c r="CS19" s="354"/>
      <c r="CT19" s="354"/>
      <c r="CU19" s="354"/>
      <c r="CV19" s="231"/>
      <c r="CW19" s="234" t="s">
        <v>122</v>
      </c>
      <c r="CX19" s="354"/>
      <c r="CY19" s="354"/>
      <c r="CZ19" s="354"/>
      <c r="DA19" s="354"/>
      <c r="DB19" s="354"/>
      <c r="DC19" s="231"/>
      <c r="DD19" s="234"/>
      <c r="DE19" s="354"/>
      <c r="DF19" s="354"/>
      <c r="DG19" s="354"/>
      <c r="DH19" s="354"/>
      <c r="DI19" s="354"/>
      <c r="DJ19" s="231"/>
      <c r="DK19" s="234"/>
      <c r="DL19" s="354"/>
      <c r="DM19" s="354"/>
      <c r="DN19" s="354"/>
      <c r="DO19" s="354"/>
      <c r="DP19" s="354"/>
      <c r="DQ19" s="231"/>
      <c r="DR19" s="234"/>
      <c r="DS19" s="354"/>
      <c r="DT19" s="354"/>
      <c r="DU19" s="354"/>
      <c r="DV19" s="354"/>
      <c r="DW19" s="354"/>
      <c r="DX19" s="354"/>
      <c r="DY19" s="354"/>
      <c r="DZ19" s="354"/>
      <c r="EA19" s="231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</row>
    <row r="20" spans="1:141" s="18" customFormat="1" ht="13.5" thickBot="1" x14ac:dyDescent="0.25">
      <c r="A20" s="243">
        <v>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14">
        <v>2</v>
      </c>
      <c r="AA20" s="214"/>
      <c r="AB20" s="214"/>
      <c r="AC20" s="214"/>
      <c r="AD20" s="214"/>
      <c r="AE20" s="214">
        <v>3</v>
      </c>
      <c r="AF20" s="214"/>
      <c r="AG20" s="214"/>
      <c r="AH20" s="214"/>
      <c r="AI20" s="214"/>
      <c r="AJ20" s="214"/>
      <c r="AK20" s="214"/>
      <c r="AL20" s="214">
        <v>4</v>
      </c>
      <c r="AM20" s="214"/>
      <c r="AN20" s="214"/>
      <c r="AO20" s="214"/>
      <c r="AP20" s="214"/>
      <c r="AQ20" s="214"/>
      <c r="AR20" s="214"/>
      <c r="AS20" s="214">
        <v>5</v>
      </c>
      <c r="AT20" s="214"/>
      <c r="AU20" s="214"/>
      <c r="AV20" s="214"/>
      <c r="AW20" s="214"/>
      <c r="AX20" s="214"/>
      <c r="AY20" s="214"/>
      <c r="AZ20" s="214">
        <v>6</v>
      </c>
      <c r="BA20" s="214"/>
      <c r="BB20" s="214"/>
      <c r="BC20" s="214"/>
      <c r="BD20" s="214"/>
      <c r="BE20" s="214"/>
      <c r="BF20" s="214"/>
      <c r="BG20" s="214">
        <v>7</v>
      </c>
      <c r="BH20" s="214"/>
      <c r="BI20" s="214"/>
      <c r="BJ20" s="214"/>
      <c r="BK20" s="214"/>
      <c r="BL20" s="214"/>
      <c r="BM20" s="214"/>
      <c r="BN20" s="214">
        <v>8</v>
      </c>
      <c r="BO20" s="214"/>
      <c r="BP20" s="214"/>
      <c r="BQ20" s="214"/>
      <c r="BR20" s="214"/>
      <c r="BS20" s="214"/>
      <c r="BT20" s="214"/>
      <c r="BU20" s="214">
        <v>9</v>
      </c>
      <c r="BV20" s="214"/>
      <c r="BW20" s="214"/>
      <c r="BX20" s="214"/>
      <c r="BY20" s="214"/>
      <c r="BZ20" s="214"/>
      <c r="CA20" s="214"/>
      <c r="CB20" s="214">
        <v>10</v>
      </c>
      <c r="CC20" s="214"/>
      <c r="CD20" s="214"/>
      <c r="CE20" s="214"/>
      <c r="CF20" s="214"/>
      <c r="CG20" s="214"/>
      <c r="CH20" s="214"/>
      <c r="CI20" s="214">
        <v>11</v>
      </c>
      <c r="CJ20" s="214"/>
      <c r="CK20" s="214"/>
      <c r="CL20" s="214"/>
      <c r="CM20" s="214"/>
      <c r="CN20" s="214"/>
      <c r="CO20" s="214"/>
      <c r="CP20" s="214">
        <v>12</v>
      </c>
      <c r="CQ20" s="214"/>
      <c r="CR20" s="214"/>
      <c r="CS20" s="214"/>
      <c r="CT20" s="214"/>
      <c r="CU20" s="214"/>
      <c r="CV20" s="214"/>
      <c r="CW20" s="214">
        <v>13</v>
      </c>
      <c r="CX20" s="214"/>
      <c r="CY20" s="214"/>
      <c r="CZ20" s="214"/>
      <c r="DA20" s="214"/>
      <c r="DB20" s="214"/>
      <c r="DC20" s="214"/>
      <c r="DD20" s="214">
        <v>14</v>
      </c>
      <c r="DE20" s="214"/>
      <c r="DF20" s="214"/>
      <c r="DG20" s="214"/>
      <c r="DH20" s="214"/>
      <c r="DI20" s="214"/>
      <c r="DJ20" s="214"/>
      <c r="DK20" s="214">
        <v>15</v>
      </c>
      <c r="DL20" s="214"/>
      <c r="DM20" s="214"/>
      <c r="DN20" s="214"/>
      <c r="DO20" s="214"/>
      <c r="DP20" s="214"/>
      <c r="DQ20" s="214"/>
      <c r="DR20" s="214">
        <v>16</v>
      </c>
      <c r="DS20" s="214"/>
      <c r="DT20" s="214"/>
      <c r="DU20" s="214"/>
      <c r="DV20" s="214"/>
      <c r="DW20" s="214"/>
      <c r="DX20" s="214"/>
      <c r="DY20" s="214"/>
      <c r="DZ20" s="214"/>
      <c r="EA20" s="214"/>
      <c r="EB20" s="214">
        <v>17</v>
      </c>
      <c r="EC20" s="214"/>
      <c r="ED20" s="214"/>
      <c r="EE20" s="214"/>
      <c r="EF20" s="214"/>
      <c r="EG20" s="214"/>
      <c r="EH20" s="214"/>
      <c r="EI20" s="214"/>
      <c r="EJ20" s="214"/>
      <c r="EK20" s="216"/>
    </row>
    <row r="21" spans="1:141" s="18" customFormat="1" ht="12.75" x14ac:dyDescent="0.2">
      <c r="A21" s="266" t="s">
        <v>136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06" t="s">
        <v>44</v>
      </c>
      <c r="AA21" s="207"/>
      <c r="AB21" s="207"/>
      <c r="AC21" s="207"/>
      <c r="AD21" s="207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98"/>
    </row>
    <row r="22" spans="1:141" s="18" customFormat="1" ht="12.75" x14ac:dyDescent="0.2">
      <c r="A22" s="304" t="s">
        <v>137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182" t="s">
        <v>45</v>
      </c>
      <c r="AA22" s="183"/>
      <c r="AB22" s="183"/>
      <c r="AC22" s="183"/>
      <c r="AD22" s="183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88"/>
    </row>
    <row r="23" spans="1:141" s="18" customFormat="1" ht="12.75" x14ac:dyDescent="0.2">
      <c r="A23" s="310" t="s">
        <v>138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182" t="s">
        <v>174</v>
      </c>
      <c r="AA23" s="183"/>
      <c r="AB23" s="183"/>
      <c r="AC23" s="183"/>
      <c r="AD23" s="183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88"/>
    </row>
    <row r="24" spans="1:141" s="18" customFormat="1" ht="12.75" x14ac:dyDescent="0.2">
      <c r="A24" s="212" t="s">
        <v>139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182" t="s">
        <v>173</v>
      </c>
      <c r="AA24" s="183"/>
      <c r="AB24" s="183"/>
      <c r="AC24" s="183"/>
      <c r="AD24" s="183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88"/>
    </row>
    <row r="25" spans="1:141" s="18" customFormat="1" ht="12.75" x14ac:dyDescent="0.2">
      <c r="A25" s="277" t="s">
        <v>140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182"/>
      <c r="AA25" s="183"/>
      <c r="AB25" s="183"/>
      <c r="AC25" s="183"/>
      <c r="AD25" s="183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88"/>
    </row>
    <row r="26" spans="1:141" s="18" customFormat="1" ht="12.75" x14ac:dyDescent="0.2">
      <c r="A26" s="271" t="s">
        <v>141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182"/>
      <c r="AA26" s="183"/>
      <c r="AB26" s="183"/>
      <c r="AC26" s="183"/>
      <c r="AD26" s="183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88"/>
    </row>
    <row r="27" spans="1:141" s="18" customFormat="1" ht="12.75" x14ac:dyDescent="0.2">
      <c r="A27" s="212" t="s">
        <v>146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182" t="s">
        <v>172</v>
      </c>
      <c r="AA27" s="183"/>
      <c r="AB27" s="183"/>
      <c r="AC27" s="183"/>
      <c r="AD27" s="183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88"/>
    </row>
    <row r="28" spans="1:141" s="18" customFormat="1" ht="12.75" x14ac:dyDescent="0.2">
      <c r="A28" s="271" t="s">
        <v>145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182"/>
      <c r="AA28" s="183"/>
      <c r="AB28" s="183"/>
      <c r="AC28" s="183"/>
      <c r="AD28" s="183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88"/>
    </row>
    <row r="29" spans="1:141" s="18" customFormat="1" ht="12.75" x14ac:dyDescent="0.2">
      <c r="A29" s="212" t="s">
        <v>142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182" t="s">
        <v>171</v>
      </c>
      <c r="AA29" s="183"/>
      <c r="AB29" s="183"/>
      <c r="AC29" s="183"/>
      <c r="AD29" s="183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/>
      <c r="EJ29" s="342"/>
      <c r="EK29" s="388"/>
    </row>
    <row r="30" spans="1:141" s="18" customFormat="1" ht="12.75" x14ac:dyDescent="0.2">
      <c r="A30" s="277" t="s">
        <v>143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182"/>
      <c r="AA30" s="183"/>
      <c r="AB30" s="183"/>
      <c r="AC30" s="183"/>
      <c r="AD30" s="183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88"/>
    </row>
    <row r="31" spans="1:141" s="18" customFormat="1" ht="12.75" x14ac:dyDescent="0.2">
      <c r="A31" s="271" t="s">
        <v>144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182"/>
      <c r="AA31" s="183"/>
      <c r="AB31" s="183"/>
      <c r="AC31" s="183"/>
      <c r="AD31" s="183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/>
      <c r="EJ31" s="342"/>
      <c r="EK31" s="388"/>
    </row>
    <row r="32" spans="1:141" s="18" customFormat="1" ht="12.75" x14ac:dyDescent="0.2">
      <c r="A32" s="212" t="s">
        <v>147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182" t="s">
        <v>170</v>
      </c>
      <c r="AA32" s="183"/>
      <c r="AB32" s="183"/>
      <c r="AC32" s="183"/>
      <c r="AD32" s="183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/>
      <c r="EJ32" s="342"/>
      <c r="EK32" s="388"/>
    </row>
    <row r="33" spans="1:141" s="18" customFormat="1" ht="12.75" x14ac:dyDescent="0.2">
      <c r="A33" s="271" t="s">
        <v>148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182"/>
      <c r="AA33" s="183"/>
      <c r="AB33" s="183"/>
      <c r="AC33" s="183"/>
      <c r="AD33" s="183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/>
      <c r="EJ33" s="342"/>
      <c r="EK33" s="388"/>
    </row>
    <row r="34" spans="1:141" s="18" customFormat="1" ht="12.75" x14ac:dyDescent="0.2">
      <c r="A34" s="393" t="s">
        <v>149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182" t="s">
        <v>169</v>
      </c>
      <c r="AA34" s="183"/>
      <c r="AB34" s="183"/>
      <c r="AC34" s="183"/>
      <c r="AD34" s="183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42"/>
      <c r="DS34" s="342"/>
      <c r="DT34" s="342"/>
      <c r="DU34" s="342"/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/>
      <c r="EJ34" s="342"/>
      <c r="EK34" s="388"/>
    </row>
    <row r="35" spans="1:141" s="18" customFormat="1" ht="12.75" x14ac:dyDescent="0.2">
      <c r="A35" s="392" t="s">
        <v>150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182"/>
      <c r="AA35" s="183"/>
      <c r="AB35" s="183"/>
      <c r="AC35" s="183"/>
      <c r="AD35" s="183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/>
      <c r="EJ35" s="342"/>
      <c r="EK35" s="388"/>
    </row>
    <row r="36" spans="1:141" s="18" customFormat="1" ht="12.75" x14ac:dyDescent="0.2">
      <c r="A36" s="391" t="s">
        <v>151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182"/>
      <c r="AA36" s="183"/>
      <c r="AB36" s="183"/>
      <c r="AC36" s="183"/>
      <c r="AD36" s="183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88"/>
    </row>
    <row r="37" spans="1:141" s="18" customFormat="1" ht="12.75" x14ac:dyDescent="0.2">
      <c r="A37" s="393" t="s">
        <v>152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182" t="s">
        <v>168</v>
      </c>
      <c r="AA37" s="183"/>
      <c r="AB37" s="183"/>
      <c r="AC37" s="183"/>
      <c r="AD37" s="183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88"/>
    </row>
    <row r="38" spans="1:141" s="18" customFormat="1" ht="12.75" x14ac:dyDescent="0.2">
      <c r="A38" s="392" t="s">
        <v>153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182"/>
      <c r="AA38" s="183"/>
      <c r="AB38" s="183"/>
      <c r="AC38" s="183"/>
      <c r="AD38" s="183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/>
      <c r="EJ38" s="342"/>
      <c r="EK38" s="388"/>
    </row>
    <row r="39" spans="1:141" s="18" customFormat="1" ht="12.75" x14ac:dyDescent="0.2">
      <c r="A39" s="391" t="s">
        <v>154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182"/>
      <c r="AA39" s="183"/>
      <c r="AB39" s="183"/>
      <c r="AC39" s="183"/>
      <c r="AD39" s="183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88"/>
    </row>
    <row r="40" spans="1:141" s="18" customFormat="1" ht="12.75" x14ac:dyDescent="0.2">
      <c r="A40" s="393" t="s">
        <v>155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182" t="s">
        <v>167</v>
      </c>
      <c r="AA40" s="183"/>
      <c r="AB40" s="183"/>
      <c r="AC40" s="183"/>
      <c r="AD40" s="183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88"/>
    </row>
    <row r="41" spans="1:141" s="18" customFormat="1" ht="12.75" x14ac:dyDescent="0.2">
      <c r="A41" s="392" t="s">
        <v>156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182"/>
      <c r="AA41" s="183"/>
      <c r="AB41" s="183"/>
      <c r="AC41" s="183"/>
      <c r="AD41" s="183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88"/>
    </row>
    <row r="42" spans="1:141" s="18" customFormat="1" ht="12.75" x14ac:dyDescent="0.2">
      <c r="A42" s="391" t="s">
        <v>157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182"/>
      <c r="AA42" s="183"/>
      <c r="AB42" s="183"/>
      <c r="AC42" s="183"/>
      <c r="AD42" s="183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42"/>
      <c r="DS42" s="342"/>
      <c r="DT42" s="342"/>
      <c r="DU42" s="342"/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/>
      <c r="EJ42" s="342"/>
      <c r="EK42" s="388"/>
    </row>
    <row r="43" spans="1:141" s="18" customFormat="1" ht="12.75" x14ac:dyDescent="0.2">
      <c r="A43" s="310" t="s">
        <v>158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182" t="s">
        <v>166</v>
      </c>
      <c r="AA43" s="183"/>
      <c r="AB43" s="183"/>
      <c r="AC43" s="183"/>
      <c r="AD43" s="183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42"/>
      <c r="DS43" s="342"/>
      <c r="DT43" s="342"/>
      <c r="DU43" s="342"/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/>
      <c r="EJ43" s="342"/>
      <c r="EK43" s="388"/>
    </row>
    <row r="44" spans="1:141" s="18" customFormat="1" ht="12.75" x14ac:dyDescent="0.2">
      <c r="A44" s="212" t="s">
        <v>149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182" t="s">
        <v>165</v>
      </c>
      <c r="AA44" s="183"/>
      <c r="AB44" s="183"/>
      <c r="AC44" s="183"/>
      <c r="AD44" s="183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88"/>
    </row>
    <row r="45" spans="1:141" s="18" customFormat="1" ht="12.75" x14ac:dyDescent="0.2">
      <c r="A45" s="271" t="s">
        <v>159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182"/>
      <c r="AA45" s="183"/>
      <c r="AB45" s="183"/>
      <c r="AC45" s="183"/>
      <c r="AD45" s="183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/>
      <c r="EJ45" s="342"/>
      <c r="EK45" s="388"/>
    </row>
    <row r="46" spans="1:141" s="18" customFormat="1" ht="12.75" x14ac:dyDescent="0.2">
      <c r="A46" s="310" t="s">
        <v>160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182" t="s">
        <v>164</v>
      </c>
      <c r="AA46" s="183"/>
      <c r="AB46" s="183"/>
      <c r="AC46" s="183"/>
      <c r="AD46" s="183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/>
      <c r="EJ46" s="342"/>
      <c r="EK46" s="388"/>
    </row>
    <row r="47" spans="1:141" s="18" customFormat="1" ht="12.75" x14ac:dyDescent="0.2">
      <c r="A47" s="277" t="s">
        <v>149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182" t="s">
        <v>163</v>
      </c>
      <c r="AA47" s="183"/>
      <c r="AB47" s="183"/>
      <c r="AC47" s="183"/>
      <c r="AD47" s="183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42"/>
      <c r="DS47" s="342"/>
      <c r="DT47" s="342"/>
      <c r="DU47" s="342"/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/>
      <c r="EJ47" s="342"/>
      <c r="EK47" s="388"/>
    </row>
    <row r="48" spans="1:141" s="18" customFormat="1" ht="12.75" x14ac:dyDescent="0.2">
      <c r="A48" s="277" t="s">
        <v>161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182"/>
      <c r="AA48" s="183"/>
      <c r="AB48" s="183"/>
      <c r="AC48" s="183"/>
      <c r="AD48" s="183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42"/>
      <c r="DS48" s="342"/>
      <c r="DT48" s="342"/>
      <c r="DU48" s="342"/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/>
      <c r="EJ48" s="342"/>
      <c r="EK48" s="388"/>
    </row>
    <row r="49" spans="1:141" s="18" customFormat="1" ht="12.75" x14ac:dyDescent="0.2">
      <c r="A49" s="271" t="s">
        <v>162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182"/>
      <c r="AA49" s="183"/>
      <c r="AB49" s="183"/>
      <c r="AC49" s="183"/>
      <c r="AD49" s="183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42"/>
      <c r="DS49" s="342"/>
      <c r="DT49" s="342"/>
      <c r="DU49" s="342"/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/>
      <c r="EJ49" s="342"/>
      <c r="EK49" s="388"/>
    </row>
    <row r="50" spans="1:141" s="18" customFormat="1" ht="13.5" thickBot="1" x14ac:dyDescent="0.25">
      <c r="A50" s="305" t="s">
        <v>42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45" t="s">
        <v>46</v>
      </c>
      <c r="AA50" s="346"/>
      <c r="AB50" s="346"/>
      <c r="AC50" s="346"/>
      <c r="AD50" s="346"/>
      <c r="AE50" s="335"/>
      <c r="AF50" s="335"/>
      <c r="AG50" s="335"/>
      <c r="AH50" s="335"/>
      <c r="AI50" s="335"/>
      <c r="AJ50" s="335"/>
      <c r="AK50" s="335"/>
      <c r="AL50" s="347" t="s">
        <v>43</v>
      </c>
      <c r="AM50" s="347"/>
      <c r="AN50" s="347"/>
      <c r="AO50" s="347"/>
      <c r="AP50" s="347"/>
      <c r="AQ50" s="347"/>
      <c r="AR50" s="347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47" t="s">
        <v>43</v>
      </c>
      <c r="BO50" s="347"/>
      <c r="BP50" s="347"/>
      <c r="BQ50" s="347"/>
      <c r="BR50" s="347"/>
      <c r="BS50" s="347"/>
      <c r="BT50" s="347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89"/>
      <c r="DS50" s="389"/>
      <c r="DT50" s="389"/>
      <c r="DU50" s="389"/>
      <c r="DV50" s="389"/>
      <c r="DW50" s="389"/>
      <c r="DX50" s="389"/>
      <c r="DY50" s="389"/>
      <c r="DZ50" s="389"/>
      <c r="EA50" s="389"/>
      <c r="EB50" s="389"/>
      <c r="EC50" s="389"/>
      <c r="ED50" s="389"/>
      <c r="EE50" s="389"/>
      <c r="EF50" s="389"/>
      <c r="EG50" s="389"/>
      <c r="EH50" s="389"/>
      <c r="EI50" s="389"/>
      <c r="EJ50" s="389"/>
      <c r="EK50" s="390"/>
    </row>
    <row r="51" spans="1:141" s="23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</row>
    <row r="54" spans="1:141" s="17" customFormat="1" ht="10.5" x14ac:dyDescent="0.2">
      <c r="W54" s="211" t="s">
        <v>50</v>
      </c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G54" s="211" t="s">
        <v>51</v>
      </c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Q54" s="211" t="s">
        <v>52</v>
      </c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</row>
    <row r="55" spans="1:141" s="18" customFormat="1" ht="12.75" x14ac:dyDescent="0.2">
      <c r="A55" s="8" t="s">
        <v>53</v>
      </c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</row>
    <row r="56" spans="1:141" s="17" customFormat="1" ht="10.5" x14ac:dyDescent="0.2">
      <c r="W56" s="211" t="s">
        <v>50</v>
      </c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G56" s="211" t="s">
        <v>93</v>
      </c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Q56" s="211" t="s">
        <v>175</v>
      </c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</row>
    <row r="57" spans="1:141" s="18" customFormat="1" ht="12.75" x14ac:dyDescent="0.2">
      <c r="A57" s="16" t="s">
        <v>55</v>
      </c>
      <c r="B57" s="202"/>
      <c r="C57" s="202"/>
      <c r="D57" s="202"/>
      <c r="E57" s="8" t="s">
        <v>56</v>
      </c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209">
        <v>20</v>
      </c>
      <c r="S57" s="209"/>
      <c r="T57" s="209"/>
      <c r="U57" s="210"/>
      <c r="V57" s="210"/>
      <c r="W57" s="210"/>
      <c r="X57" s="8" t="s">
        <v>14</v>
      </c>
    </row>
    <row r="58" spans="1:141" s="23" customFormat="1" ht="8.25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18" customFormat="1" ht="12.75" x14ac:dyDescent="0.2">
      <c r="A4" s="8"/>
      <c r="BL4" s="16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8" t="s">
        <v>14</v>
      </c>
      <c r="DU4" s="16" t="s">
        <v>7</v>
      </c>
      <c r="DW4" s="206" t="s">
        <v>1290</v>
      </c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18" customFormat="1" ht="12.75" x14ac:dyDescent="0.2">
      <c r="A5" s="8"/>
      <c r="DU5" s="16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18" customFormat="1" ht="12.75" x14ac:dyDescent="0.2">
      <c r="A6" s="8"/>
      <c r="DU6" s="16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18" customFormat="1" ht="12.75" x14ac:dyDescent="0.2">
      <c r="A7" s="8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16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18" customFormat="1" ht="12.75" x14ac:dyDescent="0.2">
      <c r="A8" s="8" t="s">
        <v>16</v>
      </c>
      <c r="DU8" s="16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18" customFormat="1" ht="12.75" x14ac:dyDescent="0.2">
      <c r="A9" s="8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16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18" customFormat="1" ht="12.75" x14ac:dyDescent="0.2">
      <c r="A10" s="8" t="s">
        <v>18</v>
      </c>
      <c r="Z10" s="179" t="s">
        <v>1343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16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18" customFormat="1" ht="13.5" thickBot="1" x14ac:dyDescent="0.25">
      <c r="A11" s="8" t="s">
        <v>19</v>
      </c>
      <c r="DU11" s="16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355" t="s">
        <v>99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216" t="s">
        <v>22</v>
      </c>
      <c r="AB13" s="355"/>
      <c r="AC13" s="355"/>
      <c r="AD13" s="355"/>
      <c r="AE13" s="213"/>
      <c r="AF13" s="355" t="s">
        <v>215</v>
      </c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213"/>
      <c r="AW13" s="216" t="s">
        <v>223</v>
      </c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213"/>
      <c r="BV13" s="216" t="s">
        <v>231</v>
      </c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213"/>
      <c r="DD13" s="216" t="s">
        <v>243</v>
      </c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213"/>
      <c r="DU13" s="216" t="s">
        <v>215</v>
      </c>
      <c r="DV13" s="355"/>
      <c r="DW13" s="355"/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</row>
    <row r="14" spans="1:141" s="18" customFormat="1" ht="12.75" x14ac:dyDescent="0.2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230" t="s">
        <v>25</v>
      </c>
      <c r="AB14" s="353"/>
      <c r="AC14" s="353"/>
      <c r="AD14" s="353"/>
      <c r="AE14" s="235"/>
      <c r="AF14" s="353" t="s">
        <v>216</v>
      </c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235"/>
      <c r="AW14" s="230" t="s">
        <v>224</v>
      </c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235"/>
      <c r="BV14" s="230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235"/>
      <c r="DD14" s="230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235"/>
      <c r="DU14" s="230" t="s">
        <v>216</v>
      </c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</row>
    <row r="15" spans="1:141" s="18" customFormat="1" ht="12.75" x14ac:dyDescent="0.2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230"/>
      <c r="AB15" s="353"/>
      <c r="AC15" s="353"/>
      <c r="AD15" s="353"/>
      <c r="AE15" s="235"/>
      <c r="AF15" s="354" t="s">
        <v>217</v>
      </c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231"/>
      <c r="AW15" s="23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231"/>
      <c r="BV15" s="23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231"/>
      <c r="DD15" s="23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  <c r="DT15" s="231"/>
      <c r="DU15" s="234" t="s">
        <v>244</v>
      </c>
      <c r="DV15" s="354"/>
      <c r="DW15" s="354"/>
      <c r="DX15" s="354"/>
      <c r="DY15" s="354"/>
      <c r="DZ15" s="354"/>
      <c r="EA15" s="354"/>
      <c r="EB15" s="354"/>
      <c r="EC15" s="354"/>
      <c r="ED15" s="354"/>
      <c r="EE15" s="354"/>
      <c r="EF15" s="354"/>
      <c r="EG15" s="354"/>
      <c r="EH15" s="354"/>
      <c r="EI15" s="354"/>
      <c r="EJ15" s="354"/>
      <c r="EK15" s="354"/>
    </row>
    <row r="16" spans="1:141" s="18" customFormat="1" ht="12.75" x14ac:dyDescent="0.2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230"/>
      <c r="AB16" s="353"/>
      <c r="AC16" s="353"/>
      <c r="AD16" s="353"/>
      <c r="AE16" s="235"/>
      <c r="AF16" s="216" t="s">
        <v>32</v>
      </c>
      <c r="AG16" s="355"/>
      <c r="AH16" s="355"/>
      <c r="AI16" s="355"/>
      <c r="AJ16" s="355"/>
      <c r="AK16" s="355"/>
      <c r="AL16" s="355"/>
      <c r="AM16" s="355"/>
      <c r="AN16" s="213"/>
      <c r="AO16" s="216" t="s">
        <v>218</v>
      </c>
      <c r="AP16" s="355"/>
      <c r="AQ16" s="355"/>
      <c r="AR16" s="355"/>
      <c r="AS16" s="355"/>
      <c r="AT16" s="355"/>
      <c r="AU16" s="355"/>
      <c r="AV16" s="213"/>
      <c r="AW16" s="216" t="s">
        <v>32</v>
      </c>
      <c r="AX16" s="355"/>
      <c r="AY16" s="355"/>
      <c r="AZ16" s="355"/>
      <c r="BA16" s="355"/>
      <c r="BB16" s="355"/>
      <c r="BC16" s="355"/>
      <c r="BD16" s="355"/>
      <c r="BE16" s="213"/>
      <c r="BF16" s="355" t="s">
        <v>139</v>
      </c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216" t="s">
        <v>32</v>
      </c>
      <c r="BW16" s="355"/>
      <c r="BX16" s="355"/>
      <c r="BY16" s="355"/>
      <c r="BZ16" s="355"/>
      <c r="CA16" s="355"/>
      <c r="CB16" s="355"/>
      <c r="CC16" s="355"/>
      <c r="CD16" s="213"/>
      <c r="CE16" s="355" t="s">
        <v>225</v>
      </c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216" t="s">
        <v>235</v>
      </c>
      <c r="CW16" s="355"/>
      <c r="CX16" s="355"/>
      <c r="CY16" s="355"/>
      <c r="CZ16" s="355"/>
      <c r="DA16" s="355"/>
      <c r="DB16" s="355"/>
      <c r="DC16" s="213"/>
      <c r="DD16" s="216" t="s">
        <v>32</v>
      </c>
      <c r="DE16" s="355"/>
      <c r="DF16" s="355"/>
      <c r="DG16" s="355"/>
      <c r="DH16" s="355"/>
      <c r="DI16" s="355"/>
      <c r="DJ16" s="355"/>
      <c r="DK16" s="355"/>
      <c r="DL16" s="213"/>
      <c r="DM16" s="216" t="s">
        <v>238</v>
      </c>
      <c r="DN16" s="355"/>
      <c r="DO16" s="355"/>
      <c r="DP16" s="355"/>
      <c r="DQ16" s="355"/>
      <c r="DR16" s="355"/>
      <c r="DS16" s="355"/>
      <c r="DT16" s="213"/>
      <c r="DU16" s="216" t="s">
        <v>32</v>
      </c>
      <c r="DV16" s="355"/>
      <c r="DW16" s="355"/>
      <c r="DX16" s="355"/>
      <c r="DY16" s="355"/>
      <c r="DZ16" s="355"/>
      <c r="EA16" s="355"/>
      <c r="EB16" s="355"/>
      <c r="EC16" s="213"/>
      <c r="ED16" s="400" t="s">
        <v>245</v>
      </c>
      <c r="EE16" s="400"/>
      <c r="EF16" s="400"/>
      <c r="EG16" s="400"/>
      <c r="EH16" s="400"/>
      <c r="EI16" s="400"/>
      <c r="EJ16" s="400"/>
      <c r="EK16" s="400"/>
    </row>
    <row r="17" spans="1:141" s="18" customFormat="1" ht="12.75" x14ac:dyDescent="0.2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230"/>
      <c r="AB17" s="353"/>
      <c r="AC17" s="353"/>
      <c r="AD17" s="353"/>
      <c r="AE17" s="235"/>
      <c r="AF17" s="230"/>
      <c r="AG17" s="353"/>
      <c r="AH17" s="353"/>
      <c r="AI17" s="353"/>
      <c r="AJ17" s="353"/>
      <c r="AK17" s="353"/>
      <c r="AL17" s="353"/>
      <c r="AM17" s="353"/>
      <c r="AN17" s="235"/>
      <c r="AO17" s="230" t="s">
        <v>219</v>
      </c>
      <c r="AP17" s="353"/>
      <c r="AQ17" s="353"/>
      <c r="AR17" s="353"/>
      <c r="AS17" s="353"/>
      <c r="AT17" s="353"/>
      <c r="AU17" s="353"/>
      <c r="AV17" s="235"/>
      <c r="AW17" s="230"/>
      <c r="AX17" s="353"/>
      <c r="AY17" s="353"/>
      <c r="AZ17" s="353"/>
      <c r="BA17" s="353"/>
      <c r="BB17" s="353"/>
      <c r="BC17" s="353"/>
      <c r="BD17" s="353"/>
      <c r="BE17" s="235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230"/>
      <c r="BW17" s="353"/>
      <c r="BX17" s="353"/>
      <c r="BY17" s="353"/>
      <c r="BZ17" s="353"/>
      <c r="CA17" s="353"/>
      <c r="CB17" s="353"/>
      <c r="CC17" s="353"/>
      <c r="CD17" s="235"/>
      <c r="CE17" s="354" t="s">
        <v>226</v>
      </c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230" t="s">
        <v>236</v>
      </c>
      <c r="CW17" s="353"/>
      <c r="CX17" s="353"/>
      <c r="CY17" s="353"/>
      <c r="CZ17" s="353"/>
      <c r="DA17" s="353"/>
      <c r="DB17" s="353"/>
      <c r="DC17" s="235"/>
      <c r="DD17" s="230"/>
      <c r="DE17" s="353"/>
      <c r="DF17" s="353"/>
      <c r="DG17" s="353"/>
      <c r="DH17" s="353"/>
      <c r="DI17" s="353"/>
      <c r="DJ17" s="353"/>
      <c r="DK17" s="353"/>
      <c r="DL17" s="235"/>
      <c r="DM17" s="230" t="s">
        <v>239</v>
      </c>
      <c r="DN17" s="353"/>
      <c r="DO17" s="353"/>
      <c r="DP17" s="353"/>
      <c r="DQ17" s="353"/>
      <c r="DR17" s="353"/>
      <c r="DS17" s="353"/>
      <c r="DT17" s="235"/>
      <c r="DU17" s="230"/>
      <c r="DV17" s="353"/>
      <c r="DW17" s="353"/>
      <c r="DX17" s="353"/>
      <c r="DY17" s="353"/>
      <c r="DZ17" s="353"/>
      <c r="EA17" s="353"/>
      <c r="EB17" s="353"/>
      <c r="EC17" s="235"/>
      <c r="ED17" s="400" t="s">
        <v>246</v>
      </c>
      <c r="EE17" s="400"/>
      <c r="EF17" s="400"/>
      <c r="EG17" s="400"/>
      <c r="EH17" s="400"/>
      <c r="EI17" s="400"/>
      <c r="EJ17" s="400"/>
      <c r="EK17" s="400"/>
    </row>
    <row r="18" spans="1:141" s="18" customFormat="1" ht="12.75" x14ac:dyDescent="0.2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230"/>
      <c r="AB18" s="353"/>
      <c r="AC18" s="353"/>
      <c r="AD18" s="353"/>
      <c r="AE18" s="235"/>
      <c r="AF18" s="230"/>
      <c r="AG18" s="353"/>
      <c r="AH18" s="353"/>
      <c r="AI18" s="353"/>
      <c r="AJ18" s="353"/>
      <c r="AK18" s="353"/>
      <c r="AL18" s="353"/>
      <c r="AM18" s="353"/>
      <c r="AN18" s="235"/>
      <c r="AO18" s="230" t="s">
        <v>220</v>
      </c>
      <c r="AP18" s="353"/>
      <c r="AQ18" s="353"/>
      <c r="AR18" s="353"/>
      <c r="AS18" s="353"/>
      <c r="AT18" s="353"/>
      <c r="AU18" s="353"/>
      <c r="AV18" s="235"/>
      <c r="AW18" s="230"/>
      <c r="AX18" s="353"/>
      <c r="AY18" s="353"/>
      <c r="AZ18" s="353"/>
      <c r="BA18" s="353"/>
      <c r="BB18" s="353"/>
      <c r="BC18" s="353"/>
      <c r="BD18" s="353"/>
      <c r="BE18" s="235"/>
      <c r="BF18" s="216" t="s">
        <v>227</v>
      </c>
      <c r="BG18" s="355"/>
      <c r="BH18" s="355"/>
      <c r="BI18" s="355"/>
      <c r="BJ18" s="355"/>
      <c r="BK18" s="355"/>
      <c r="BL18" s="355"/>
      <c r="BM18" s="213"/>
      <c r="BN18" s="216" t="s">
        <v>227</v>
      </c>
      <c r="BO18" s="355"/>
      <c r="BP18" s="355"/>
      <c r="BQ18" s="355"/>
      <c r="BR18" s="355"/>
      <c r="BS18" s="355"/>
      <c r="BT18" s="355"/>
      <c r="BU18" s="213"/>
      <c r="BV18" s="230"/>
      <c r="BW18" s="353"/>
      <c r="BX18" s="353"/>
      <c r="BY18" s="353"/>
      <c r="BZ18" s="353"/>
      <c r="CA18" s="353"/>
      <c r="CB18" s="353"/>
      <c r="CC18" s="353"/>
      <c r="CD18" s="235"/>
      <c r="CE18" s="216" t="s">
        <v>32</v>
      </c>
      <c r="CF18" s="355"/>
      <c r="CG18" s="355"/>
      <c r="CH18" s="355"/>
      <c r="CI18" s="355"/>
      <c r="CJ18" s="355"/>
      <c r="CK18" s="355"/>
      <c r="CL18" s="355"/>
      <c r="CM18" s="213"/>
      <c r="CN18" s="216" t="s">
        <v>232</v>
      </c>
      <c r="CO18" s="355"/>
      <c r="CP18" s="355"/>
      <c r="CQ18" s="355"/>
      <c r="CR18" s="355"/>
      <c r="CS18" s="355"/>
      <c r="CT18" s="355"/>
      <c r="CU18" s="213"/>
      <c r="CV18" s="230" t="s">
        <v>237</v>
      </c>
      <c r="CW18" s="353"/>
      <c r="CX18" s="353"/>
      <c r="CY18" s="353"/>
      <c r="CZ18" s="353"/>
      <c r="DA18" s="353"/>
      <c r="DB18" s="353"/>
      <c r="DC18" s="235"/>
      <c r="DD18" s="230"/>
      <c r="DE18" s="353"/>
      <c r="DF18" s="353"/>
      <c r="DG18" s="353"/>
      <c r="DH18" s="353"/>
      <c r="DI18" s="353"/>
      <c r="DJ18" s="353"/>
      <c r="DK18" s="353"/>
      <c r="DL18" s="235"/>
      <c r="DM18" s="230" t="s">
        <v>240</v>
      </c>
      <c r="DN18" s="353"/>
      <c r="DO18" s="353"/>
      <c r="DP18" s="353"/>
      <c r="DQ18" s="353"/>
      <c r="DR18" s="353"/>
      <c r="DS18" s="353"/>
      <c r="DT18" s="235"/>
      <c r="DU18" s="230"/>
      <c r="DV18" s="353"/>
      <c r="DW18" s="353"/>
      <c r="DX18" s="353"/>
      <c r="DY18" s="353"/>
      <c r="DZ18" s="353"/>
      <c r="EA18" s="353"/>
      <c r="EB18" s="353"/>
      <c r="EC18" s="235"/>
      <c r="ED18" s="400" t="s">
        <v>220</v>
      </c>
      <c r="EE18" s="400"/>
      <c r="EF18" s="400"/>
      <c r="EG18" s="400"/>
      <c r="EH18" s="400"/>
      <c r="EI18" s="400"/>
      <c r="EJ18" s="400"/>
      <c r="EK18" s="400"/>
    </row>
    <row r="19" spans="1:141" s="18" customFormat="1" ht="12.75" x14ac:dyDescent="0.2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230"/>
      <c r="AB19" s="353"/>
      <c r="AC19" s="353"/>
      <c r="AD19" s="353"/>
      <c r="AE19" s="235"/>
      <c r="AF19" s="230"/>
      <c r="AG19" s="353"/>
      <c r="AH19" s="353"/>
      <c r="AI19" s="353"/>
      <c r="AJ19" s="353"/>
      <c r="AK19" s="353"/>
      <c r="AL19" s="353"/>
      <c r="AM19" s="353"/>
      <c r="AN19" s="235"/>
      <c r="AO19" s="230" t="s">
        <v>221</v>
      </c>
      <c r="AP19" s="353"/>
      <c r="AQ19" s="353"/>
      <c r="AR19" s="353"/>
      <c r="AS19" s="353"/>
      <c r="AT19" s="353"/>
      <c r="AU19" s="353"/>
      <c r="AV19" s="235"/>
      <c r="AW19" s="230"/>
      <c r="AX19" s="353"/>
      <c r="AY19" s="353"/>
      <c r="AZ19" s="353"/>
      <c r="BA19" s="353"/>
      <c r="BB19" s="353"/>
      <c r="BC19" s="353"/>
      <c r="BD19" s="353"/>
      <c r="BE19" s="235"/>
      <c r="BF19" s="230" t="s">
        <v>228</v>
      </c>
      <c r="BG19" s="353"/>
      <c r="BH19" s="353"/>
      <c r="BI19" s="353"/>
      <c r="BJ19" s="353"/>
      <c r="BK19" s="353"/>
      <c r="BL19" s="353"/>
      <c r="BM19" s="235"/>
      <c r="BN19" s="230" t="s">
        <v>230</v>
      </c>
      <c r="BO19" s="353"/>
      <c r="BP19" s="353"/>
      <c r="BQ19" s="353"/>
      <c r="BR19" s="353"/>
      <c r="BS19" s="353"/>
      <c r="BT19" s="353"/>
      <c r="BU19" s="235"/>
      <c r="BV19" s="230"/>
      <c r="BW19" s="353"/>
      <c r="BX19" s="353"/>
      <c r="BY19" s="353"/>
      <c r="BZ19" s="353"/>
      <c r="CA19" s="353"/>
      <c r="CB19" s="353"/>
      <c r="CC19" s="353"/>
      <c r="CD19" s="235"/>
      <c r="CE19" s="230"/>
      <c r="CF19" s="353"/>
      <c r="CG19" s="353"/>
      <c r="CH19" s="353"/>
      <c r="CI19" s="353"/>
      <c r="CJ19" s="353"/>
      <c r="CK19" s="353"/>
      <c r="CL19" s="353"/>
      <c r="CM19" s="235"/>
      <c r="CN19" s="230" t="s">
        <v>233</v>
      </c>
      <c r="CO19" s="353"/>
      <c r="CP19" s="353"/>
      <c r="CQ19" s="353"/>
      <c r="CR19" s="353"/>
      <c r="CS19" s="353"/>
      <c r="CT19" s="353"/>
      <c r="CU19" s="235"/>
      <c r="CV19" s="230"/>
      <c r="CW19" s="353"/>
      <c r="CX19" s="353"/>
      <c r="CY19" s="353"/>
      <c r="CZ19" s="353"/>
      <c r="DA19" s="353"/>
      <c r="DB19" s="353"/>
      <c r="DC19" s="235"/>
      <c r="DD19" s="230"/>
      <c r="DE19" s="353"/>
      <c r="DF19" s="353"/>
      <c r="DG19" s="353"/>
      <c r="DH19" s="353"/>
      <c r="DI19" s="353"/>
      <c r="DJ19" s="353"/>
      <c r="DK19" s="353"/>
      <c r="DL19" s="235"/>
      <c r="DM19" s="230" t="s">
        <v>241</v>
      </c>
      <c r="DN19" s="353"/>
      <c r="DO19" s="353"/>
      <c r="DP19" s="353"/>
      <c r="DQ19" s="353"/>
      <c r="DR19" s="353"/>
      <c r="DS19" s="353"/>
      <c r="DT19" s="235"/>
      <c r="DU19" s="230"/>
      <c r="DV19" s="353"/>
      <c r="DW19" s="353"/>
      <c r="DX19" s="353"/>
      <c r="DY19" s="353"/>
      <c r="DZ19" s="353"/>
      <c r="EA19" s="353"/>
      <c r="EB19" s="353"/>
      <c r="EC19" s="235"/>
      <c r="ED19" s="400" t="s">
        <v>221</v>
      </c>
      <c r="EE19" s="400"/>
      <c r="EF19" s="400"/>
      <c r="EG19" s="400"/>
      <c r="EH19" s="400"/>
      <c r="EI19" s="400"/>
      <c r="EJ19" s="400"/>
      <c r="EK19" s="400"/>
    </row>
    <row r="20" spans="1:141" s="18" customFormat="1" ht="12.75" x14ac:dyDescent="0.2">
      <c r="A20" s="400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230"/>
      <c r="AB20" s="353"/>
      <c r="AC20" s="353"/>
      <c r="AD20" s="353"/>
      <c r="AE20" s="235"/>
      <c r="AF20" s="230"/>
      <c r="AG20" s="353"/>
      <c r="AH20" s="353"/>
      <c r="AI20" s="353"/>
      <c r="AJ20" s="353"/>
      <c r="AK20" s="353"/>
      <c r="AL20" s="353"/>
      <c r="AM20" s="353"/>
      <c r="AN20" s="235"/>
      <c r="AO20" s="230" t="s">
        <v>222</v>
      </c>
      <c r="AP20" s="353"/>
      <c r="AQ20" s="353"/>
      <c r="AR20" s="353"/>
      <c r="AS20" s="353"/>
      <c r="AT20" s="353"/>
      <c r="AU20" s="353"/>
      <c r="AV20" s="235"/>
      <c r="AW20" s="230"/>
      <c r="AX20" s="353"/>
      <c r="AY20" s="353"/>
      <c r="AZ20" s="353"/>
      <c r="BA20" s="353"/>
      <c r="BB20" s="353"/>
      <c r="BC20" s="353"/>
      <c r="BD20" s="353"/>
      <c r="BE20" s="235"/>
      <c r="BF20" s="230" t="s">
        <v>229</v>
      </c>
      <c r="BG20" s="353"/>
      <c r="BH20" s="353"/>
      <c r="BI20" s="353"/>
      <c r="BJ20" s="353"/>
      <c r="BK20" s="353"/>
      <c r="BL20" s="353"/>
      <c r="BM20" s="235"/>
      <c r="BN20" s="230" t="s">
        <v>229</v>
      </c>
      <c r="BO20" s="353"/>
      <c r="BP20" s="353"/>
      <c r="BQ20" s="353"/>
      <c r="BR20" s="353"/>
      <c r="BS20" s="353"/>
      <c r="BT20" s="353"/>
      <c r="BU20" s="235"/>
      <c r="BV20" s="230"/>
      <c r="BW20" s="353"/>
      <c r="BX20" s="353"/>
      <c r="BY20" s="353"/>
      <c r="BZ20" s="353"/>
      <c r="CA20" s="353"/>
      <c r="CB20" s="353"/>
      <c r="CC20" s="353"/>
      <c r="CD20" s="235"/>
      <c r="CE20" s="230"/>
      <c r="CF20" s="353"/>
      <c r="CG20" s="353"/>
      <c r="CH20" s="353"/>
      <c r="CI20" s="353"/>
      <c r="CJ20" s="353"/>
      <c r="CK20" s="353"/>
      <c r="CL20" s="353"/>
      <c r="CM20" s="235"/>
      <c r="CN20" s="230" t="s">
        <v>234</v>
      </c>
      <c r="CO20" s="353"/>
      <c r="CP20" s="353"/>
      <c r="CQ20" s="353"/>
      <c r="CR20" s="353"/>
      <c r="CS20" s="353"/>
      <c r="CT20" s="353"/>
      <c r="CU20" s="235"/>
      <c r="CV20" s="230"/>
      <c r="CW20" s="353"/>
      <c r="CX20" s="353"/>
      <c r="CY20" s="353"/>
      <c r="CZ20" s="353"/>
      <c r="DA20" s="353"/>
      <c r="DB20" s="353"/>
      <c r="DC20" s="235"/>
      <c r="DD20" s="230"/>
      <c r="DE20" s="353"/>
      <c r="DF20" s="353"/>
      <c r="DG20" s="353"/>
      <c r="DH20" s="353"/>
      <c r="DI20" s="353"/>
      <c r="DJ20" s="353"/>
      <c r="DK20" s="353"/>
      <c r="DL20" s="235"/>
      <c r="DM20" s="230" t="s">
        <v>242</v>
      </c>
      <c r="DN20" s="353"/>
      <c r="DO20" s="353"/>
      <c r="DP20" s="353"/>
      <c r="DQ20" s="353"/>
      <c r="DR20" s="353"/>
      <c r="DS20" s="353"/>
      <c r="DT20" s="235"/>
      <c r="DU20" s="230"/>
      <c r="DV20" s="353"/>
      <c r="DW20" s="353"/>
      <c r="DX20" s="353"/>
      <c r="DY20" s="353"/>
      <c r="DZ20" s="353"/>
      <c r="EA20" s="353"/>
      <c r="EB20" s="353"/>
      <c r="EC20" s="235"/>
      <c r="ED20" s="400" t="s">
        <v>222</v>
      </c>
      <c r="EE20" s="400"/>
      <c r="EF20" s="400"/>
      <c r="EG20" s="400"/>
      <c r="EH20" s="400"/>
      <c r="EI20" s="400"/>
      <c r="EJ20" s="400"/>
      <c r="EK20" s="400"/>
    </row>
    <row r="21" spans="1:141" s="18" customFormat="1" ht="12.75" x14ac:dyDescent="0.2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234"/>
      <c r="AB21" s="354"/>
      <c r="AC21" s="354"/>
      <c r="AD21" s="354"/>
      <c r="AE21" s="231"/>
      <c r="AF21" s="234"/>
      <c r="AG21" s="354"/>
      <c r="AH21" s="354"/>
      <c r="AI21" s="354"/>
      <c r="AJ21" s="354"/>
      <c r="AK21" s="354"/>
      <c r="AL21" s="354"/>
      <c r="AM21" s="354"/>
      <c r="AN21" s="231"/>
      <c r="AO21" s="234"/>
      <c r="AP21" s="354"/>
      <c r="AQ21" s="354"/>
      <c r="AR21" s="354"/>
      <c r="AS21" s="354"/>
      <c r="AT21" s="354"/>
      <c r="AU21" s="354"/>
      <c r="AV21" s="231"/>
      <c r="AW21" s="234"/>
      <c r="AX21" s="354"/>
      <c r="AY21" s="354"/>
      <c r="AZ21" s="354"/>
      <c r="BA21" s="354"/>
      <c r="BB21" s="354"/>
      <c r="BC21" s="354"/>
      <c r="BD21" s="354"/>
      <c r="BE21" s="231"/>
      <c r="BF21" s="234"/>
      <c r="BG21" s="354"/>
      <c r="BH21" s="354"/>
      <c r="BI21" s="354"/>
      <c r="BJ21" s="354"/>
      <c r="BK21" s="354"/>
      <c r="BL21" s="354"/>
      <c r="BM21" s="231"/>
      <c r="BN21" s="234"/>
      <c r="BO21" s="354"/>
      <c r="BP21" s="354"/>
      <c r="BQ21" s="354"/>
      <c r="BR21" s="354"/>
      <c r="BS21" s="354"/>
      <c r="BT21" s="354"/>
      <c r="BU21" s="231"/>
      <c r="BV21" s="234"/>
      <c r="BW21" s="354"/>
      <c r="BX21" s="354"/>
      <c r="BY21" s="354"/>
      <c r="BZ21" s="354"/>
      <c r="CA21" s="354"/>
      <c r="CB21" s="354"/>
      <c r="CC21" s="354"/>
      <c r="CD21" s="231"/>
      <c r="CE21" s="234"/>
      <c r="CF21" s="354"/>
      <c r="CG21" s="354"/>
      <c r="CH21" s="354"/>
      <c r="CI21" s="354"/>
      <c r="CJ21" s="354"/>
      <c r="CK21" s="354"/>
      <c r="CL21" s="354"/>
      <c r="CM21" s="231"/>
      <c r="CN21" s="234"/>
      <c r="CO21" s="354"/>
      <c r="CP21" s="354"/>
      <c r="CQ21" s="354"/>
      <c r="CR21" s="354"/>
      <c r="CS21" s="354"/>
      <c r="CT21" s="354"/>
      <c r="CU21" s="231"/>
      <c r="CV21" s="234"/>
      <c r="CW21" s="354"/>
      <c r="CX21" s="354"/>
      <c r="CY21" s="354"/>
      <c r="CZ21" s="354"/>
      <c r="DA21" s="354"/>
      <c r="DB21" s="354"/>
      <c r="DC21" s="231"/>
      <c r="DD21" s="234"/>
      <c r="DE21" s="354"/>
      <c r="DF21" s="354"/>
      <c r="DG21" s="354"/>
      <c r="DH21" s="354"/>
      <c r="DI21" s="354"/>
      <c r="DJ21" s="354"/>
      <c r="DK21" s="354"/>
      <c r="DL21" s="231"/>
      <c r="DM21" s="234" t="s">
        <v>120</v>
      </c>
      <c r="DN21" s="354"/>
      <c r="DO21" s="354"/>
      <c r="DP21" s="354"/>
      <c r="DQ21" s="354"/>
      <c r="DR21" s="354"/>
      <c r="DS21" s="354"/>
      <c r="DT21" s="231"/>
      <c r="DU21" s="234"/>
      <c r="DV21" s="354"/>
      <c r="DW21" s="354"/>
      <c r="DX21" s="354"/>
      <c r="DY21" s="354"/>
      <c r="DZ21" s="354"/>
      <c r="EA21" s="354"/>
      <c r="EB21" s="354"/>
      <c r="EC21" s="231"/>
      <c r="ED21" s="354"/>
      <c r="EE21" s="354"/>
      <c r="EF21" s="354"/>
      <c r="EG21" s="354"/>
      <c r="EH21" s="354"/>
      <c r="EI21" s="354"/>
      <c r="EJ21" s="354"/>
      <c r="EK21" s="354"/>
    </row>
    <row r="22" spans="1:141" s="18" customFormat="1" ht="13.5" thickBot="1" x14ac:dyDescent="0.25">
      <c r="A22" s="243">
        <v>1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14">
        <v>2</v>
      </c>
      <c r="AB22" s="214"/>
      <c r="AC22" s="214"/>
      <c r="AD22" s="214"/>
      <c r="AE22" s="214"/>
      <c r="AF22" s="214">
        <v>3</v>
      </c>
      <c r="AG22" s="214"/>
      <c r="AH22" s="214"/>
      <c r="AI22" s="214"/>
      <c r="AJ22" s="214"/>
      <c r="AK22" s="214"/>
      <c r="AL22" s="214"/>
      <c r="AM22" s="214"/>
      <c r="AN22" s="214"/>
      <c r="AO22" s="214">
        <v>4</v>
      </c>
      <c r="AP22" s="214"/>
      <c r="AQ22" s="214"/>
      <c r="AR22" s="214"/>
      <c r="AS22" s="214"/>
      <c r="AT22" s="214"/>
      <c r="AU22" s="214"/>
      <c r="AV22" s="214"/>
      <c r="AW22" s="214">
        <v>5</v>
      </c>
      <c r="AX22" s="214"/>
      <c r="AY22" s="214"/>
      <c r="AZ22" s="214"/>
      <c r="BA22" s="214"/>
      <c r="BB22" s="214"/>
      <c r="BC22" s="214"/>
      <c r="BD22" s="214"/>
      <c r="BE22" s="214"/>
      <c r="BF22" s="214">
        <v>6</v>
      </c>
      <c r="BG22" s="214"/>
      <c r="BH22" s="214"/>
      <c r="BI22" s="214"/>
      <c r="BJ22" s="214"/>
      <c r="BK22" s="214"/>
      <c r="BL22" s="214"/>
      <c r="BM22" s="214"/>
      <c r="BN22" s="214">
        <v>7</v>
      </c>
      <c r="BO22" s="214"/>
      <c r="BP22" s="214"/>
      <c r="BQ22" s="214"/>
      <c r="BR22" s="214"/>
      <c r="BS22" s="214"/>
      <c r="BT22" s="214"/>
      <c r="BU22" s="214"/>
      <c r="BV22" s="214">
        <v>8</v>
      </c>
      <c r="BW22" s="214"/>
      <c r="BX22" s="214"/>
      <c r="BY22" s="214"/>
      <c r="BZ22" s="214"/>
      <c r="CA22" s="214"/>
      <c r="CB22" s="214"/>
      <c r="CC22" s="214"/>
      <c r="CD22" s="214"/>
      <c r="CE22" s="214">
        <v>9</v>
      </c>
      <c r="CF22" s="214"/>
      <c r="CG22" s="214"/>
      <c r="CH22" s="214"/>
      <c r="CI22" s="214"/>
      <c r="CJ22" s="214"/>
      <c r="CK22" s="214"/>
      <c r="CL22" s="214"/>
      <c r="CM22" s="214"/>
      <c r="CN22" s="214">
        <v>10</v>
      </c>
      <c r="CO22" s="214"/>
      <c r="CP22" s="214"/>
      <c r="CQ22" s="214"/>
      <c r="CR22" s="214"/>
      <c r="CS22" s="214"/>
      <c r="CT22" s="214"/>
      <c r="CU22" s="214"/>
      <c r="CV22" s="214">
        <v>11</v>
      </c>
      <c r="CW22" s="214"/>
      <c r="CX22" s="214"/>
      <c r="CY22" s="214"/>
      <c r="CZ22" s="214"/>
      <c r="DA22" s="214"/>
      <c r="DB22" s="214"/>
      <c r="DC22" s="214"/>
      <c r="DD22" s="214">
        <v>12</v>
      </c>
      <c r="DE22" s="214"/>
      <c r="DF22" s="214"/>
      <c r="DG22" s="214"/>
      <c r="DH22" s="214"/>
      <c r="DI22" s="214"/>
      <c r="DJ22" s="214"/>
      <c r="DK22" s="214"/>
      <c r="DL22" s="214"/>
      <c r="DM22" s="214">
        <v>13</v>
      </c>
      <c r="DN22" s="214"/>
      <c r="DO22" s="214"/>
      <c r="DP22" s="214"/>
      <c r="DQ22" s="214"/>
      <c r="DR22" s="214"/>
      <c r="DS22" s="214"/>
      <c r="DT22" s="214"/>
      <c r="DU22" s="214">
        <v>14</v>
      </c>
      <c r="DV22" s="214"/>
      <c r="DW22" s="214"/>
      <c r="DX22" s="214"/>
      <c r="DY22" s="214"/>
      <c r="DZ22" s="214"/>
      <c r="EA22" s="214"/>
      <c r="EB22" s="214"/>
      <c r="EC22" s="214"/>
      <c r="ED22" s="214">
        <v>15</v>
      </c>
      <c r="EE22" s="214"/>
      <c r="EF22" s="214"/>
      <c r="EG22" s="214"/>
      <c r="EH22" s="214"/>
      <c r="EI22" s="214"/>
      <c r="EJ22" s="214"/>
      <c r="EK22" s="216"/>
    </row>
    <row r="23" spans="1:141" s="18" customFormat="1" ht="12.75" x14ac:dyDescent="0.2">
      <c r="A23" s="222" t="s">
        <v>180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06" t="s">
        <v>202</v>
      </c>
      <c r="AB23" s="207"/>
      <c r="AC23" s="207"/>
      <c r="AD23" s="207"/>
      <c r="AE23" s="207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/>
      <c r="EG23" s="349"/>
      <c r="EH23" s="349"/>
      <c r="EI23" s="349"/>
      <c r="EJ23" s="349"/>
      <c r="EK23" s="350"/>
    </row>
    <row r="24" spans="1:141" s="18" customFormat="1" ht="12.75" x14ac:dyDescent="0.2">
      <c r="A24" s="277" t="s">
        <v>139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182" t="s">
        <v>203</v>
      </c>
      <c r="AB24" s="183"/>
      <c r="AC24" s="183"/>
      <c r="AD24" s="183"/>
      <c r="AE24" s="183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40"/>
    </row>
    <row r="25" spans="1:141" s="18" customFormat="1" ht="12.75" x14ac:dyDescent="0.2">
      <c r="A25" s="271" t="s">
        <v>181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182"/>
      <c r="AB25" s="183"/>
      <c r="AC25" s="183"/>
      <c r="AD25" s="183"/>
      <c r="AE25" s="183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40"/>
    </row>
    <row r="26" spans="1:141" s="18" customFormat="1" ht="12.75" x14ac:dyDescent="0.2">
      <c r="A26" s="393" t="s">
        <v>149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182" t="s">
        <v>204</v>
      </c>
      <c r="AB26" s="183"/>
      <c r="AC26" s="183"/>
      <c r="AD26" s="183"/>
      <c r="AE26" s="183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8" t="s">
        <v>43</v>
      </c>
      <c r="BW26" s="338"/>
      <c r="BX26" s="338"/>
      <c r="BY26" s="338"/>
      <c r="BZ26" s="338"/>
      <c r="CA26" s="338"/>
      <c r="CB26" s="338"/>
      <c r="CC26" s="338"/>
      <c r="CD26" s="338"/>
      <c r="CE26" s="339"/>
      <c r="CF26" s="339"/>
      <c r="CG26" s="339"/>
      <c r="CH26" s="339"/>
      <c r="CI26" s="339"/>
      <c r="CJ26" s="339"/>
      <c r="CK26" s="339"/>
      <c r="CL26" s="339"/>
      <c r="CM26" s="339"/>
      <c r="CN26" s="338" t="s">
        <v>43</v>
      </c>
      <c r="CO26" s="338"/>
      <c r="CP26" s="338"/>
      <c r="CQ26" s="338"/>
      <c r="CR26" s="338"/>
      <c r="CS26" s="338"/>
      <c r="CT26" s="338"/>
      <c r="CU26" s="338"/>
      <c r="CV26" s="338" t="s">
        <v>43</v>
      </c>
      <c r="CW26" s="338"/>
      <c r="CX26" s="338"/>
      <c r="CY26" s="338"/>
      <c r="CZ26" s="338"/>
      <c r="DA26" s="338"/>
      <c r="DB26" s="338"/>
      <c r="DC26" s="338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40"/>
    </row>
    <row r="27" spans="1:141" s="18" customFormat="1" ht="12.75" x14ac:dyDescent="0.2">
      <c r="A27" s="392" t="s">
        <v>182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182"/>
      <c r="AB27" s="183"/>
      <c r="AC27" s="183"/>
      <c r="AD27" s="183"/>
      <c r="AE27" s="183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8"/>
      <c r="BW27" s="338"/>
      <c r="BX27" s="338"/>
      <c r="BY27" s="338"/>
      <c r="BZ27" s="338"/>
      <c r="CA27" s="338"/>
      <c r="CB27" s="338"/>
      <c r="CC27" s="338"/>
      <c r="CD27" s="338"/>
      <c r="CE27" s="339"/>
      <c r="CF27" s="339"/>
      <c r="CG27" s="339"/>
      <c r="CH27" s="339"/>
      <c r="CI27" s="339"/>
      <c r="CJ27" s="339"/>
      <c r="CK27" s="339"/>
      <c r="CL27" s="339"/>
      <c r="CM27" s="339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40"/>
    </row>
    <row r="28" spans="1:141" s="18" customFormat="1" ht="12.75" x14ac:dyDescent="0.2">
      <c r="A28" s="391" t="s">
        <v>183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182"/>
      <c r="AB28" s="183"/>
      <c r="AC28" s="183"/>
      <c r="AD28" s="183"/>
      <c r="AE28" s="183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8"/>
      <c r="BW28" s="338"/>
      <c r="BX28" s="338"/>
      <c r="BY28" s="338"/>
      <c r="BZ28" s="338"/>
      <c r="CA28" s="338"/>
      <c r="CB28" s="338"/>
      <c r="CC28" s="338"/>
      <c r="CD28" s="338"/>
      <c r="CE28" s="339"/>
      <c r="CF28" s="339"/>
      <c r="CG28" s="339"/>
      <c r="CH28" s="339"/>
      <c r="CI28" s="339"/>
      <c r="CJ28" s="339"/>
      <c r="CK28" s="339"/>
      <c r="CL28" s="339"/>
      <c r="CM28" s="339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40"/>
    </row>
    <row r="29" spans="1:141" s="18" customFormat="1" ht="12.75" x14ac:dyDescent="0.2">
      <c r="A29" s="212" t="s">
        <v>184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182" t="s">
        <v>205</v>
      </c>
      <c r="AB29" s="183"/>
      <c r="AC29" s="183"/>
      <c r="AD29" s="183"/>
      <c r="AE29" s="183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40"/>
    </row>
    <row r="30" spans="1:141" s="18" customFormat="1" ht="12.75" x14ac:dyDescent="0.2">
      <c r="A30" s="277" t="s">
        <v>185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182"/>
      <c r="AB30" s="183"/>
      <c r="AC30" s="183"/>
      <c r="AD30" s="183"/>
      <c r="AE30" s="183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40"/>
    </row>
    <row r="31" spans="1:141" s="18" customFormat="1" ht="12.75" x14ac:dyDescent="0.2">
      <c r="A31" s="271" t="s">
        <v>186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182"/>
      <c r="AB31" s="183"/>
      <c r="AC31" s="183"/>
      <c r="AD31" s="183"/>
      <c r="AE31" s="183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40"/>
    </row>
    <row r="32" spans="1:141" s="18" customFormat="1" ht="12.75" x14ac:dyDescent="0.2">
      <c r="A32" s="212" t="s">
        <v>187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182" t="s">
        <v>206</v>
      </c>
      <c r="AB32" s="183"/>
      <c r="AC32" s="183"/>
      <c r="AD32" s="183"/>
      <c r="AE32" s="183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40"/>
    </row>
    <row r="33" spans="1:141" s="18" customFormat="1" ht="12.75" x14ac:dyDescent="0.2">
      <c r="A33" s="271" t="s">
        <v>188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182"/>
      <c r="AB33" s="183"/>
      <c r="AC33" s="183"/>
      <c r="AD33" s="183"/>
      <c r="AE33" s="183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40"/>
    </row>
    <row r="34" spans="1:141" s="18" customFormat="1" ht="12.75" x14ac:dyDescent="0.2">
      <c r="A34" s="304" t="s">
        <v>189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182" t="s">
        <v>207</v>
      </c>
      <c r="AB34" s="183"/>
      <c r="AC34" s="183"/>
      <c r="AD34" s="183"/>
      <c r="AE34" s="183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>
        <v>26152</v>
      </c>
      <c r="AX34" s="339"/>
      <c r="AY34" s="339"/>
      <c r="AZ34" s="339"/>
      <c r="BA34" s="339"/>
      <c r="BB34" s="339"/>
      <c r="BC34" s="339"/>
      <c r="BD34" s="339"/>
      <c r="BE34" s="339"/>
      <c r="BF34" s="339">
        <v>872</v>
      </c>
      <c r="BG34" s="339"/>
      <c r="BH34" s="339"/>
      <c r="BI34" s="339"/>
      <c r="BJ34" s="339"/>
      <c r="BK34" s="339"/>
      <c r="BL34" s="339"/>
      <c r="BM34" s="339"/>
      <c r="BN34" s="339">
        <v>25280</v>
      </c>
      <c r="BO34" s="339"/>
      <c r="BP34" s="339"/>
      <c r="BQ34" s="339"/>
      <c r="BR34" s="339"/>
      <c r="BS34" s="339"/>
      <c r="BT34" s="339"/>
      <c r="BU34" s="339"/>
      <c r="BV34" s="339">
        <v>872</v>
      </c>
      <c r="BW34" s="339"/>
      <c r="BX34" s="339"/>
      <c r="BY34" s="339"/>
      <c r="BZ34" s="339"/>
      <c r="CA34" s="339"/>
      <c r="CB34" s="339"/>
      <c r="CC34" s="339"/>
      <c r="CD34" s="339"/>
      <c r="CE34" s="339">
        <v>872</v>
      </c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>
        <v>872</v>
      </c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>
        <v>25280</v>
      </c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40"/>
    </row>
    <row r="35" spans="1:141" s="18" customFormat="1" ht="12.75" x14ac:dyDescent="0.2">
      <c r="A35" s="222" t="s">
        <v>190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182"/>
      <c r="AB35" s="183"/>
      <c r="AC35" s="183"/>
      <c r="AD35" s="183"/>
      <c r="AE35" s="183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40"/>
    </row>
    <row r="36" spans="1:141" s="18" customFormat="1" ht="12.75" x14ac:dyDescent="0.2">
      <c r="A36" s="212" t="s">
        <v>139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182" t="s">
        <v>208</v>
      </c>
      <c r="AB36" s="183"/>
      <c r="AC36" s="183"/>
      <c r="AD36" s="183"/>
      <c r="AE36" s="183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>
        <v>26152</v>
      </c>
      <c r="AX36" s="339"/>
      <c r="AY36" s="339"/>
      <c r="AZ36" s="339"/>
      <c r="BA36" s="339"/>
      <c r="BB36" s="339"/>
      <c r="BC36" s="339"/>
      <c r="BD36" s="339"/>
      <c r="BE36" s="339"/>
      <c r="BF36" s="339">
        <v>872</v>
      </c>
      <c r="BG36" s="339"/>
      <c r="BH36" s="339"/>
      <c r="BI36" s="339"/>
      <c r="BJ36" s="339"/>
      <c r="BK36" s="339"/>
      <c r="BL36" s="339"/>
      <c r="BM36" s="339"/>
      <c r="BN36" s="339">
        <v>25280</v>
      </c>
      <c r="BO36" s="339"/>
      <c r="BP36" s="339"/>
      <c r="BQ36" s="339"/>
      <c r="BR36" s="339"/>
      <c r="BS36" s="339"/>
      <c r="BT36" s="339"/>
      <c r="BU36" s="339"/>
      <c r="BV36" s="339">
        <v>872</v>
      </c>
      <c r="BW36" s="339"/>
      <c r="BX36" s="339"/>
      <c r="BY36" s="339"/>
      <c r="BZ36" s="339"/>
      <c r="CA36" s="339"/>
      <c r="CB36" s="339"/>
      <c r="CC36" s="339"/>
      <c r="CD36" s="339"/>
      <c r="CE36" s="339">
        <v>872</v>
      </c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>
        <v>872</v>
      </c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>
        <v>25280</v>
      </c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40"/>
    </row>
    <row r="37" spans="1:141" s="18" customFormat="1" ht="12.75" x14ac:dyDescent="0.2">
      <c r="A37" s="277" t="s">
        <v>191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182"/>
      <c r="AB37" s="183"/>
      <c r="AC37" s="183"/>
      <c r="AD37" s="183"/>
      <c r="AE37" s="183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40"/>
    </row>
    <row r="38" spans="1:141" s="18" customFormat="1" ht="12.75" x14ac:dyDescent="0.2">
      <c r="A38" s="271" t="s">
        <v>192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182"/>
      <c r="AB38" s="183"/>
      <c r="AC38" s="183"/>
      <c r="AD38" s="183"/>
      <c r="AE38" s="183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40"/>
    </row>
    <row r="39" spans="1:141" s="18" customFormat="1" ht="12.75" x14ac:dyDescent="0.2">
      <c r="A39" s="393" t="s">
        <v>149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182" t="s">
        <v>209</v>
      </c>
      <c r="AB39" s="183"/>
      <c r="AC39" s="183"/>
      <c r="AD39" s="183"/>
      <c r="AE39" s="183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>
        <v>25280</v>
      </c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>
        <v>25280</v>
      </c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>
        <v>25280</v>
      </c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40"/>
    </row>
    <row r="40" spans="1:141" s="18" customFormat="1" ht="12.75" x14ac:dyDescent="0.2">
      <c r="A40" s="392" t="s">
        <v>182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182"/>
      <c r="AB40" s="183"/>
      <c r="AC40" s="183"/>
      <c r="AD40" s="183"/>
      <c r="AE40" s="183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39"/>
      <c r="DD40" s="339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40"/>
    </row>
    <row r="41" spans="1:141" s="18" customFormat="1" ht="12.75" x14ac:dyDescent="0.2">
      <c r="A41" s="391" t="s">
        <v>183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182"/>
      <c r="AB41" s="183"/>
      <c r="AC41" s="183"/>
      <c r="AD41" s="183"/>
      <c r="AE41" s="183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40"/>
    </row>
    <row r="42" spans="1:141" s="18" customFormat="1" ht="12.75" x14ac:dyDescent="0.2">
      <c r="A42" s="273" t="s">
        <v>193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182" t="s">
        <v>210</v>
      </c>
      <c r="AB42" s="183"/>
      <c r="AC42" s="183"/>
      <c r="AD42" s="183"/>
      <c r="AE42" s="183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339"/>
      <c r="DB42" s="339"/>
      <c r="DC42" s="339"/>
      <c r="DD42" s="339"/>
      <c r="DE42" s="339"/>
      <c r="DF42" s="339"/>
      <c r="DG42" s="339"/>
      <c r="DH42" s="339"/>
      <c r="DI42" s="339"/>
      <c r="DJ42" s="339"/>
      <c r="DK42" s="339"/>
      <c r="DL42" s="339"/>
      <c r="DM42" s="339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39"/>
      <c r="EJ42" s="339"/>
      <c r="EK42" s="340"/>
    </row>
    <row r="43" spans="1:141" s="18" customFormat="1" ht="12.75" x14ac:dyDescent="0.2">
      <c r="A43" s="212" t="s">
        <v>194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82" t="s">
        <v>211</v>
      </c>
      <c r="AB43" s="183"/>
      <c r="AC43" s="183"/>
      <c r="AD43" s="183"/>
      <c r="AE43" s="183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39"/>
      <c r="BU43" s="339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39"/>
      <c r="EJ43" s="339"/>
      <c r="EK43" s="340"/>
    </row>
    <row r="44" spans="1:141" s="18" customFormat="1" ht="12.75" x14ac:dyDescent="0.2">
      <c r="A44" s="271" t="s">
        <v>195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182"/>
      <c r="AB44" s="183"/>
      <c r="AC44" s="183"/>
      <c r="AD44" s="183"/>
      <c r="AE44" s="183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39"/>
      <c r="EJ44" s="339"/>
      <c r="EK44" s="340"/>
    </row>
    <row r="45" spans="1:141" s="18" customFormat="1" ht="12.75" x14ac:dyDescent="0.2">
      <c r="A45" s="304" t="s">
        <v>196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182" t="s">
        <v>212</v>
      </c>
      <c r="AB45" s="183"/>
      <c r="AC45" s="183"/>
      <c r="AD45" s="183"/>
      <c r="AE45" s="183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39"/>
      <c r="EJ45" s="339"/>
      <c r="EK45" s="340"/>
    </row>
    <row r="46" spans="1:141" s="18" customFormat="1" ht="12.75" x14ac:dyDescent="0.2">
      <c r="A46" s="222" t="s">
        <v>197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182"/>
      <c r="AB46" s="183"/>
      <c r="AC46" s="183"/>
      <c r="AD46" s="183"/>
      <c r="AE46" s="183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39"/>
      <c r="DA46" s="339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40"/>
    </row>
    <row r="47" spans="1:141" s="18" customFormat="1" ht="12.75" x14ac:dyDescent="0.2">
      <c r="A47" s="212" t="s">
        <v>139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82" t="s">
        <v>213</v>
      </c>
      <c r="AB47" s="183"/>
      <c r="AC47" s="183"/>
      <c r="AD47" s="183"/>
      <c r="AE47" s="183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39"/>
      <c r="DA47" s="339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40"/>
    </row>
    <row r="48" spans="1:141" s="18" customFormat="1" ht="12.75" x14ac:dyDescent="0.2">
      <c r="A48" s="277" t="s">
        <v>198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182"/>
      <c r="AB48" s="183"/>
      <c r="AC48" s="183"/>
      <c r="AD48" s="183"/>
      <c r="AE48" s="183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39"/>
      <c r="DA48" s="339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339"/>
      <c r="EK48" s="340"/>
    </row>
    <row r="49" spans="1:141" s="18" customFormat="1" ht="12.75" x14ac:dyDescent="0.2">
      <c r="A49" s="271" t="s">
        <v>199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182"/>
      <c r="AB49" s="183"/>
      <c r="AC49" s="183"/>
      <c r="AD49" s="183"/>
      <c r="AE49" s="183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39"/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339"/>
      <c r="EK49" s="340"/>
    </row>
    <row r="50" spans="1:141" s="18" customFormat="1" ht="12.75" x14ac:dyDescent="0.2">
      <c r="A50" s="212" t="s">
        <v>200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182" t="s">
        <v>214</v>
      </c>
      <c r="AB50" s="183"/>
      <c r="AC50" s="183"/>
      <c r="AD50" s="183"/>
      <c r="AE50" s="183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39"/>
      <c r="EJ50" s="339"/>
      <c r="EK50" s="340"/>
    </row>
    <row r="51" spans="1:141" s="18" customFormat="1" ht="12.75" x14ac:dyDescent="0.2">
      <c r="A51" s="271" t="s">
        <v>201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182"/>
      <c r="AB51" s="183"/>
      <c r="AC51" s="183"/>
      <c r="AD51" s="183"/>
      <c r="AE51" s="183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39"/>
      <c r="EJ51" s="339"/>
      <c r="EK51" s="340"/>
    </row>
    <row r="52" spans="1:141" s="18" customFormat="1" ht="13.5" thickBot="1" x14ac:dyDescent="0.25">
      <c r="A52" s="305" t="s">
        <v>42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45" t="s">
        <v>46</v>
      </c>
      <c r="AB52" s="346"/>
      <c r="AC52" s="346"/>
      <c r="AD52" s="346"/>
      <c r="AE52" s="346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6"/>
    </row>
    <row r="53" spans="1:141" s="18" customFormat="1" ht="12.75" x14ac:dyDescent="0.2"/>
    <row r="54" spans="1:141" s="82" customFormat="1" ht="12.75" x14ac:dyDescent="0.2">
      <c r="A54" s="81" t="s">
        <v>49</v>
      </c>
    </row>
    <row r="55" spans="1:141" s="82" customFormat="1" ht="12.75" x14ac:dyDescent="0.2">
      <c r="A55" s="81" t="s">
        <v>54</v>
      </c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</row>
    <row r="56" spans="1:141" s="80" customFormat="1" ht="10.5" x14ac:dyDescent="0.2">
      <c r="W56" s="211" t="s">
        <v>50</v>
      </c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G56" s="211" t="s">
        <v>52</v>
      </c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</row>
    <row r="57" spans="1:141" s="80" customFormat="1" ht="3" customHeight="1" x14ac:dyDescent="0.2"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</row>
    <row r="58" spans="1:141" s="82" customFormat="1" ht="12.75" x14ac:dyDescent="0.2">
      <c r="A58" s="81" t="s">
        <v>53</v>
      </c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</row>
    <row r="59" spans="1:141" s="80" customFormat="1" ht="10.5" x14ac:dyDescent="0.2">
      <c r="W59" s="211" t="s">
        <v>50</v>
      </c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G59" s="211" t="s">
        <v>175</v>
      </c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</row>
    <row r="60" spans="1:141" s="80" customFormat="1" ht="3" customHeight="1" x14ac:dyDescent="0.2"/>
    <row r="61" spans="1:141" s="82" customFormat="1" ht="12.75" x14ac:dyDescent="0.2">
      <c r="A61" s="79" t="s">
        <v>55</v>
      </c>
      <c r="B61" s="202"/>
      <c r="C61" s="202"/>
      <c r="D61" s="202"/>
      <c r="E61" s="81" t="s">
        <v>56</v>
      </c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209">
        <v>20</v>
      </c>
      <c r="S61" s="209"/>
      <c r="T61" s="209"/>
      <c r="U61" s="210"/>
      <c r="V61" s="210"/>
      <c r="W61" s="210"/>
      <c r="X61" s="81" t="s">
        <v>14</v>
      </c>
    </row>
  </sheetData>
  <mergeCells count="375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A29:AE31"/>
    <mergeCell ref="AF29:AN31"/>
    <mergeCell ref="AO29:AV31"/>
    <mergeCell ref="AW29:BE31"/>
    <mergeCell ref="BF29:BM3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DD34:DL35"/>
    <mergeCell ref="DM34:DT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ED39:EK4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CV36:DC38"/>
    <mergeCell ref="DD36:DL38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CN45:CU46"/>
    <mergeCell ref="CV45:DC46"/>
    <mergeCell ref="DD45:DL46"/>
    <mergeCell ref="CE45:CM46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A47:Z47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29:EK31"/>
    <mergeCell ref="BN29:BU31"/>
    <mergeCell ref="DU32:EC33"/>
    <mergeCell ref="ED32:EK33"/>
    <mergeCell ref="ED52:EK52"/>
    <mergeCell ref="BN52:BU52"/>
    <mergeCell ref="BV52:CD52"/>
    <mergeCell ref="CE52:CM52"/>
    <mergeCell ref="CN52:CU52"/>
    <mergeCell ref="CV52:DC52"/>
    <mergeCell ref="DD52:DL52"/>
    <mergeCell ref="CN50:CU51"/>
    <mergeCell ref="CV50:DC51"/>
    <mergeCell ref="DD50:DL51"/>
    <mergeCell ref="DM50:DT51"/>
    <mergeCell ref="ED47:EK49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DM36:DT38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DM16:DT16"/>
    <mergeCell ref="DU16:EC16"/>
    <mergeCell ref="ED16:EK16"/>
    <mergeCell ref="BV15:DC15"/>
    <mergeCell ref="ED43:EK44"/>
    <mergeCell ref="ED42:EK42"/>
    <mergeCell ref="W58:BD58"/>
    <mergeCell ref="BG58:CN58"/>
    <mergeCell ref="W56:BD56"/>
    <mergeCell ref="BG56:CN56"/>
    <mergeCell ref="CN39:CU41"/>
    <mergeCell ref="BN43:BU44"/>
    <mergeCell ref="BV43:CD44"/>
    <mergeCell ref="CE43:CM44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W59:BD59"/>
    <mergeCell ref="BG59:CN59"/>
    <mergeCell ref="B61:D61"/>
    <mergeCell ref="G61:Q61"/>
    <mergeCell ref="R61:T61"/>
    <mergeCell ref="U61:W61"/>
    <mergeCell ref="DU17:EC17"/>
    <mergeCell ref="ED17:EK17"/>
    <mergeCell ref="DM17:DT17"/>
    <mergeCell ref="BV34:CD35"/>
    <mergeCell ref="CE34:CM35"/>
    <mergeCell ref="A52:Z52"/>
    <mergeCell ref="AA52:AE52"/>
    <mergeCell ref="AF52:AN52"/>
    <mergeCell ref="CE42:CM42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204" t="s">
        <v>98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</row>
    <row r="2" spans="1:141" ht="15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</row>
    <row r="3" spans="1:141" s="104" customFormat="1" ht="13.5" thickBot="1" x14ac:dyDescent="0.25">
      <c r="DW3" s="205" t="s">
        <v>6</v>
      </c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</row>
    <row r="4" spans="1:141" s="104" customFormat="1" ht="12.75" x14ac:dyDescent="0.2">
      <c r="A4" s="102"/>
      <c r="BL4" s="99" t="s">
        <v>13</v>
      </c>
      <c r="BM4" s="179" t="s">
        <v>1163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209">
        <v>20</v>
      </c>
      <c r="BY4" s="209"/>
      <c r="BZ4" s="209"/>
      <c r="CA4" s="210" t="s">
        <v>1164</v>
      </c>
      <c r="CB4" s="210"/>
      <c r="CC4" s="210"/>
      <c r="CD4" s="102" t="s">
        <v>14</v>
      </c>
      <c r="DU4" s="99" t="s">
        <v>7</v>
      </c>
      <c r="DW4" s="206" t="s">
        <v>1290</v>
      </c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8"/>
    </row>
    <row r="5" spans="1:141" s="104" customFormat="1" ht="12.75" x14ac:dyDescent="0.2">
      <c r="A5" s="102"/>
      <c r="DU5" s="99" t="s">
        <v>8</v>
      </c>
      <c r="DW5" s="182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4"/>
    </row>
    <row r="6" spans="1:141" s="104" customFormat="1" ht="12.75" x14ac:dyDescent="0.2">
      <c r="A6" s="102"/>
      <c r="DU6" s="99" t="s">
        <v>9</v>
      </c>
      <c r="DW6" s="182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4"/>
    </row>
    <row r="7" spans="1:141" s="104" customFormat="1" ht="12.75" x14ac:dyDescent="0.2">
      <c r="A7" s="102" t="s">
        <v>15</v>
      </c>
      <c r="Z7" s="179" t="s">
        <v>1291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U7" s="99" t="s">
        <v>10</v>
      </c>
      <c r="DW7" s="182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4"/>
    </row>
    <row r="8" spans="1:141" s="104" customFormat="1" ht="12.75" x14ac:dyDescent="0.2">
      <c r="A8" s="102" t="s">
        <v>16</v>
      </c>
      <c r="DU8" s="99"/>
      <c r="DW8" s="182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4"/>
    </row>
    <row r="9" spans="1:141" s="104" customFormat="1" ht="12.75" x14ac:dyDescent="0.2">
      <c r="A9" s="102" t="s">
        <v>17</v>
      </c>
      <c r="Z9" s="179" t="s">
        <v>1342</v>
      </c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U9" s="99" t="s">
        <v>11</v>
      </c>
      <c r="DW9" s="182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4"/>
    </row>
    <row r="10" spans="1:141" s="104" customFormat="1" ht="12.75" x14ac:dyDescent="0.2">
      <c r="A10" s="102" t="s">
        <v>18</v>
      </c>
      <c r="Z10" s="179" t="s">
        <v>1343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U10" s="99" t="s">
        <v>12</v>
      </c>
      <c r="DW10" s="182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</row>
    <row r="11" spans="1:141" s="104" customFormat="1" ht="13.5" thickBot="1" x14ac:dyDescent="0.25">
      <c r="A11" s="102" t="s">
        <v>19</v>
      </c>
      <c r="DU11" s="99"/>
      <c r="DW11" s="185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</row>
    <row r="12" spans="1:141" s="104" customFormat="1" ht="12.75" x14ac:dyDescent="0.2">
      <c r="DU12" s="99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215" t="s">
        <v>247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</row>
    <row r="14" spans="1:141" ht="6" customHeight="1" x14ac:dyDescent="0.25"/>
    <row r="15" spans="1:141" s="104" customFormat="1" ht="12.75" customHeight="1" x14ac:dyDescent="0.2">
      <c r="A15" s="355" t="s">
        <v>248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216" t="s">
        <v>22</v>
      </c>
      <c r="X15" s="355"/>
      <c r="Y15" s="355"/>
      <c r="Z15" s="355"/>
      <c r="AA15" s="213"/>
      <c r="AB15" s="355" t="s">
        <v>250</v>
      </c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213"/>
      <c r="BF15" s="216" t="s">
        <v>251</v>
      </c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213"/>
      <c r="CR15" s="355" t="s">
        <v>252</v>
      </c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213"/>
      <c r="DH15" s="216" t="s">
        <v>254</v>
      </c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</row>
    <row r="16" spans="1:141" s="104" customFormat="1" ht="12.75" customHeight="1" x14ac:dyDescent="0.2">
      <c r="A16" s="400" t="s">
        <v>249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230" t="s">
        <v>25</v>
      </c>
      <c r="X16" s="353"/>
      <c r="Y16" s="353"/>
      <c r="Z16" s="353"/>
      <c r="AA16" s="235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231"/>
      <c r="BF16" s="23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231"/>
      <c r="CR16" s="179" t="s">
        <v>253</v>
      </c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395"/>
      <c r="DH16" s="23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</row>
    <row r="17" spans="1:141" s="104" customFormat="1" ht="12.75" customHeight="1" x14ac:dyDescent="0.2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230"/>
      <c r="X17" s="353"/>
      <c r="Y17" s="353"/>
      <c r="Z17" s="353"/>
      <c r="AA17" s="235"/>
      <c r="AB17" s="355" t="s">
        <v>255</v>
      </c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213"/>
      <c r="AR17" s="216" t="s">
        <v>139</v>
      </c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213"/>
      <c r="BF17" s="344" t="s">
        <v>274</v>
      </c>
      <c r="BG17" s="344"/>
      <c r="BH17" s="344"/>
      <c r="BI17" s="344"/>
      <c r="BJ17" s="344"/>
      <c r="BK17" s="344"/>
      <c r="BL17" s="344"/>
      <c r="BM17" s="344"/>
      <c r="BN17" s="216" t="s">
        <v>139</v>
      </c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213"/>
      <c r="CR17" s="216" t="s">
        <v>139</v>
      </c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213"/>
      <c r="DH17" s="216" t="s">
        <v>255</v>
      </c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213"/>
      <c r="DX17" s="216" t="s">
        <v>139</v>
      </c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</row>
    <row r="18" spans="1:141" s="104" customFormat="1" ht="12.75" customHeight="1" x14ac:dyDescent="0.2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230"/>
      <c r="X18" s="353"/>
      <c r="Y18" s="353"/>
      <c r="Z18" s="353"/>
      <c r="AA18" s="235"/>
      <c r="AB18" s="354" t="s">
        <v>256</v>
      </c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231"/>
      <c r="AR18" s="23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231"/>
      <c r="BF18" s="400"/>
      <c r="BG18" s="400"/>
      <c r="BH18" s="400"/>
      <c r="BI18" s="400"/>
      <c r="BJ18" s="400"/>
      <c r="BK18" s="400"/>
      <c r="BL18" s="400"/>
      <c r="BM18" s="400"/>
      <c r="BN18" s="23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231"/>
      <c r="CR18" s="23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231"/>
      <c r="DH18" s="234" t="s">
        <v>256</v>
      </c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231"/>
      <c r="DX18" s="23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</row>
    <row r="19" spans="1:141" s="104" customFormat="1" ht="12.75" customHeight="1" x14ac:dyDescent="0.2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230"/>
      <c r="X19" s="353"/>
      <c r="Y19" s="353"/>
      <c r="Z19" s="353"/>
      <c r="AA19" s="235"/>
      <c r="AB19" s="400" t="s">
        <v>32</v>
      </c>
      <c r="AC19" s="400"/>
      <c r="AD19" s="400"/>
      <c r="AE19" s="400"/>
      <c r="AF19" s="400"/>
      <c r="AG19" s="400"/>
      <c r="AH19" s="400"/>
      <c r="AI19" s="400"/>
      <c r="AJ19" s="216" t="s">
        <v>117</v>
      </c>
      <c r="AK19" s="355"/>
      <c r="AL19" s="355"/>
      <c r="AM19" s="355"/>
      <c r="AN19" s="355"/>
      <c r="AO19" s="355"/>
      <c r="AP19" s="355"/>
      <c r="AQ19" s="213"/>
      <c r="AR19" s="400" t="s">
        <v>259</v>
      </c>
      <c r="AS19" s="400"/>
      <c r="AT19" s="400"/>
      <c r="AU19" s="400"/>
      <c r="AV19" s="400"/>
      <c r="AW19" s="400"/>
      <c r="AX19" s="400"/>
      <c r="AY19" s="216" t="s">
        <v>257</v>
      </c>
      <c r="AZ19" s="355"/>
      <c r="BA19" s="355"/>
      <c r="BB19" s="355"/>
      <c r="BC19" s="355"/>
      <c r="BD19" s="355"/>
      <c r="BE19" s="213"/>
      <c r="BF19" s="400"/>
      <c r="BG19" s="400"/>
      <c r="BH19" s="400"/>
      <c r="BI19" s="400"/>
      <c r="BJ19" s="400"/>
      <c r="BK19" s="400"/>
      <c r="BL19" s="400"/>
      <c r="BM19" s="400"/>
      <c r="BN19" s="318" t="s">
        <v>275</v>
      </c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216" t="s">
        <v>276</v>
      </c>
      <c r="CE19" s="355"/>
      <c r="CF19" s="355"/>
      <c r="CG19" s="355"/>
      <c r="CH19" s="355"/>
      <c r="CI19" s="355"/>
      <c r="CJ19" s="213"/>
      <c r="CK19" s="216" t="s">
        <v>270</v>
      </c>
      <c r="CL19" s="355"/>
      <c r="CM19" s="355"/>
      <c r="CN19" s="355"/>
      <c r="CO19" s="355"/>
      <c r="CP19" s="355"/>
      <c r="CQ19" s="213"/>
      <c r="CR19" s="400" t="s">
        <v>268</v>
      </c>
      <c r="CS19" s="400"/>
      <c r="CT19" s="400"/>
      <c r="CU19" s="400"/>
      <c r="CV19" s="400"/>
      <c r="CW19" s="400"/>
      <c r="CX19" s="400"/>
      <c r="CY19" s="400"/>
      <c r="CZ19" s="216" t="s">
        <v>263</v>
      </c>
      <c r="DA19" s="355"/>
      <c r="DB19" s="355"/>
      <c r="DC19" s="355"/>
      <c r="DD19" s="355"/>
      <c r="DE19" s="355"/>
      <c r="DF19" s="355"/>
      <c r="DG19" s="213"/>
      <c r="DH19" s="400" t="s">
        <v>32</v>
      </c>
      <c r="DI19" s="400"/>
      <c r="DJ19" s="400"/>
      <c r="DK19" s="400"/>
      <c r="DL19" s="400"/>
      <c r="DM19" s="400"/>
      <c r="DN19" s="400"/>
      <c r="DO19" s="400"/>
      <c r="DP19" s="216" t="s">
        <v>117</v>
      </c>
      <c r="DQ19" s="355"/>
      <c r="DR19" s="355"/>
      <c r="DS19" s="355"/>
      <c r="DT19" s="355"/>
      <c r="DU19" s="355"/>
      <c r="DV19" s="355"/>
      <c r="DW19" s="213"/>
      <c r="DX19" s="216" t="s">
        <v>259</v>
      </c>
      <c r="DY19" s="355"/>
      <c r="DZ19" s="355"/>
      <c r="EA19" s="355"/>
      <c r="EB19" s="355"/>
      <c r="EC19" s="355"/>
      <c r="ED19" s="213"/>
      <c r="EE19" s="400" t="s">
        <v>257</v>
      </c>
      <c r="EF19" s="400"/>
      <c r="EG19" s="400"/>
      <c r="EH19" s="400"/>
      <c r="EI19" s="400"/>
      <c r="EJ19" s="400"/>
      <c r="EK19" s="400"/>
    </row>
    <row r="20" spans="1:141" s="104" customFormat="1" ht="12.75" customHeight="1" x14ac:dyDescent="0.2">
      <c r="A20" s="400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230"/>
      <c r="X20" s="353"/>
      <c r="Y20" s="353"/>
      <c r="Z20" s="353"/>
      <c r="AA20" s="235"/>
      <c r="AB20" s="400"/>
      <c r="AC20" s="400"/>
      <c r="AD20" s="400"/>
      <c r="AE20" s="400"/>
      <c r="AF20" s="400"/>
      <c r="AG20" s="400"/>
      <c r="AH20" s="400"/>
      <c r="AI20" s="400"/>
      <c r="AJ20" s="230" t="s">
        <v>260</v>
      </c>
      <c r="AK20" s="353"/>
      <c r="AL20" s="353"/>
      <c r="AM20" s="353"/>
      <c r="AN20" s="353"/>
      <c r="AO20" s="353"/>
      <c r="AP20" s="353"/>
      <c r="AQ20" s="235"/>
      <c r="AR20" s="400"/>
      <c r="AS20" s="400"/>
      <c r="AT20" s="400"/>
      <c r="AU20" s="400"/>
      <c r="AV20" s="400"/>
      <c r="AW20" s="400"/>
      <c r="AX20" s="400"/>
      <c r="AY20" s="230" t="s">
        <v>258</v>
      </c>
      <c r="AZ20" s="353"/>
      <c r="BA20" s="353"/>
      <c r="BB20" s="353"/>
      <c r="BC20" s="353"/>
      <c r="BD20" s="353"/>
      <c r="BE20" s="235"/>
      <c r="BF20" s="400"/>
      <c r="BG20" s="400"/>
      <c r="BH20" s="400"/>
      <c r="BI20" s="400"/>
      <c r="BJ20" s="400"/>
      <c r="BK20" s="400"/>
      <c r="BL20" s="400"/>
      <c r="BM20" s="400"/>
      <c r="BN20" s="216" t="s">
        <v>32</v>
      </c>
      <c r="BO20" s="355"/>
      <c r="BP20" s="355"/>
      <c r="BQ20" s="355"/>
      <c r="BR20" s="355"/>
      <c r="BS20" s="355"/>
      <c r="BT20" s="355"/>
      <c r="BU20" s="213"/>
      <c r="BV20" s="400" t="s">
        <v>117</v>
      </c>
      <c r="BW20" s="400"/>
      <c r="BX20" s="400"/>
      <c r="BY20" s="400"/>
      <c r="BZ20" s="400"/>
      <c r="CA20" s="400"/>
      <c r="CB20" s="400"/>
      <c r="CC20" s="400"/>
      <c r="CD20" s="230" t="s">
        <v>271</v>
      </c>
      <c r="CE20" s="353"/>
      <c r="CF20" s="353"/>
      <c r="CG20" s="353"/>
      <c r="CH20" s="353"/>
      <c r="CI20" s="353"/>
      <c r="CJ20" s="235"/>
      <c r="CK20" s="230" t="s">
        <v>271</v>
      </c>
      <c r="CL20" s="353"/>
      <c r="CM20" s="353"/>
      <c r="CN20" s="353"/>
      <c r="CO20" s="353"/>
      <c r="CP20" s="353"/>
      <c r="CQ20" s="235"/>
      <c r="CR20" s="344" t="s">
        <v>269</v>
      </c>
      <c r="CS20" s="344"/>
      <c r="CT20" s="344"/>
      <c r="CU20" s="344"/>
      <c r="CV20" s="344"/>
      <c r="CW20" s="344"/>
      <c r="CX20" s="344"/>
      <c r="CY20" s="344"/>
      <c r="CZ20" s="230" t="s">
        <v>264</v>
      </c>
      <c r="DA20" s="353"/>
      <c r="DB20" s="353"/>
      <c r="DC20" s="353"/>
      <c r="DD20" s="353"/>
      <c r="DE20" s="353"/>
      <c r="DF20" s="353"/>
      <c r="DG20" s="235"/>
      <c r="DH20" s="400"/>
      <c r="DI20" s="400"/>
      <c r="DJ20" s="400"/>
      <c r="DK20" s="400"/>
      <c r="DL20" s="400"/>
      <c r="DM20" s="400"/>
      <c r="DN20" s="400"/>
      <c r="DO20" s="400"/>
      <c r="DP20" s="230" t="s">
        <v>260</v>
      </c>
      <c r="DQ20" s="353"/>
      <c r="DR20" s="353"/>
      <c r="DS20" s="353"/>
      <c r="DT20" s="353"/>
      <c r="DU20" s="353"/>
      <c r="DV20" s="353"/>
      <c r="DW20" s="235"/>
      <c r="DX20" s="230"/>
      <c r="DY20" s="353"/>
      <c r="DZ20" s="353"/>
      <c r="EA20" s="353"/>
      <c r="EB20" s="353"/>
      <c r="EC20" s="353"/>
      <c r="ED20" s="235"/>
      <c r="EE20" s="400" t="s">
        <v>258</v>
      </c>
      <c r="EF20" s="400"/>
      <c r="EG20" s="400"/>
      <c r="EH20" s="400"/>
      <c r="EI20" s="400"/>
      <c r="EJ20" s="400"/>
      <c r="EK20" s="400"/>
    </row>
    <row r="21" spans="1:141" s="104" customFormat="1" ht="12.75" customHeight="1" x14ac:dyDescent="0.2">
      <c r="A21" s="400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230"/>
      <c r="X21" s="353"/>
      <c r="Y21" s="353"/>
      <c r="Z21" s="353"/>
      <c r="AA21" s="235"/>
      <c r="AB21" s="400"/>
      <c r="AC21" s="400"/>
      <c r="AD21" s="400"/>
      <c r="AE21" s="400"/>
      <c r="AF21" s="400"/>
      <c r="AG21" s="400"/>
      <c r="AH21" s="400"/>
      <c r="AI21" s="400"/>
      <c r="AJ21" s="230" t="s">
        <v>261</v>
      </c>
      <c r="AK21" s="353"/>
      <c r="AL21" s="353"/>
      <c r="AM21" s="353"/>
      <c r="AN21" s="353"/>
      <c r="AO21" s="353"/>
      <c r="AP21" s="353"/>
      <c r="AQ21" s="235"/>
      <c r="AR21" s="400"/>
      <c r="AS21" s="400"/>
      <c r="AT21" s="400"/>
      <c r="AU21" s="400"/>
      <c r="AV21" s="400"/>
      <c r="AW21" s="400"/>
      <c r="AX21" s="400"/>
      <c r="AY21" s="230"/>
      <c r="AZ21" s="353"/>
      <c r="BA21" s="353"/>
      <c r="BB21" s="353"/>
      <c r="BC21" s="353"/>
      <c r="BD21" s="353"/>
      <c r="BE21" s="235"/>
      <c r="BF21" s="400"/>
      <c r="BG21" s="400"/>
      <c r="BH21" s="400"/>
      <c r="BI21" s="400"/>
      <c r="BJ21" s="400"/>
      <c r="BK21" s="400"/>
      <c r="BL21" s="400"/>
      <c r="BM21" s="400"/>
      <c r="BN21" s="230"/>
      <c r="BO21" s="353"/>
      <c r="BP21" s="353"/>
      <c r="BQ21" s="353"/>
      <c r="BR21" s="353"/>
      <c r="BS21" s="353"/>
      <c r="BT21" s="353"/>
      <c r="BU21" s="235"/>
      <c r="BV21" s="400" t="s">
        <v>260</v>
      </c>
      <c r="BW21" s="400"/>
      <c r="BX21" s="400"/>
      <c r="BY21" s="400"/>
      <c r="BZ21" s="400"/>
      <c r="CA21" s="400"/>
      <c r="CB21" s="400"/>
      <c r="CC21" s="400"/>
      <c r="CD21" s="230" t="s">
        <v>272</v>
      </c>
      <c r="CE21" s="353"/>
      <c r="CF21" s="353"/>
      <c r="CG21" s="353"/>
      <c r="CH21" s="353"/>
      <c r="CI21" s="353"/>
      <c r="CJ21" s="235"/>
      <c r="CK21" s="230" t="s">
        <v>272</v>
      </c>
      <c r="CL21" s="353"/>
      <c r="CM21" s="353"/>
      <c r="CN21" s="353"/>
      <c r="CO21" s="353"/>
      <c r="CP21" s="353"/>
      <c r="CQ21" s="235"/>
      <c r="CR21" s="400"/>
      <c r="CS21" s="400"/>
      <c r="CT21" s="400"/>
      <c r="CU21" s="400"/>
      <c r="CV21" s="400"/>
      <c r="CW21" s="400"/>
      <c r="CX21" s="400"/>
      <c r="CY21" s="400"/>
      <c r="CZ21" s="230" t="s">
        <v>265</v>
      </c>
      <c r="DA21" s="353"/>
      <c r="DB21" s="353"/>
      <c r="DC21" s="353"/>
      <c r="DD21" s="353"/>
      <c r="DE21" s="353"/>
      <c r="DF21" s="353"/>
      <c r="DG21" s="235"/>
      <c r="DH21" s="400"/>
      <c r="DI21" s="400"/>
      <c r="DJ21" s="400"/>
      <c r="DK21" s="400"/>
      <c r="DL21" s="400"/>
      <c r="DM21" s="400"/>
      <c r="DN21" s="400"/>
      <c r="DO21" s="400"/>
      <c r="DP21" s="230" t="s">
        <v>261</v>
      </c>
      <c r="DQ21" s="353"/>
      <c r="DR21" s="353"/>
      <c r="DS21" s="353"/>
      <c r="DT21" s="353"/>
      <c r="DU21" s="353"/>
      <c r="DV21" s="353"/>
      <c r="DW21" s="235"/>
      <c r="DX21" s="230"/>
      <c r="DY21" s="353"/>
      <c r="DZ21" s="353"/>
      <c r="EA21" s="353"/>
      <c r="EB21" s="353"/>
      <c r="EC21" s="353"/>
      <c r="ED21" s="235"/>
      <c r="EE21" s="400"/>
      <c r="EF21" s="400"/>
      <c r="EG21" s="400"/>
      <c r="EH21" s="400"/>
      <c r="EI21" s="400"/>
      <c r="EJ21" s="400"/>
      <c r="EK21" s="400"/>
    </row>
    <row r="22" spans="1:141" s="104" customFormat="1" ht="12.75" customHeight="1" x14ac:dyDescent="0.2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230"/>
      <c r="X22" s="353"/>
      <c r="Y22" s="353"/>
      <c r="Z22" s="353"/>
      <c r="AA22" s="235"/>
      <c r="AB22" s="400"/>
      <c r="AC22" s="400"/>
      <c r="AD22" s="400"/>
      <c r="AE22" s="400"/>
      <c r="AF22" s="400"/>
      <c r="AG22" s="400"/>
      <c r="AH22" s="400"/>
      <c r="AI22" s="400"/>
      <c r="AJ22" s="230" t="s">
        <v>262</v>
      </c>
      <c r="AK22" s="353"/>
      <c r="AL22" s="353"/>
      <c r="AM22" s="353"/>
      <c r="AN22" s="353"/>
      <c r="AO22" s="353"/>
      <c r="AP22" s="353"/>
      <c r="AQ22" s="235"/>
      <c r="AR22" s="400"/>
      <c r="AS22" s="400"/>
      <c r="AT22" s="400"/>
      <c r="AU22" s="400"/>
      <c r="AV22" s="400"/>
      <c r="AW22" s="400"/>
      <c r="AX22" s="400"/>
      <c r="AY22" s="230"/>
      <c r="AZ22" s="353"/>
      <c r="BA22" s="353"/>
      <c r="BB22" s="353"/>
      <c r="BC22" s="353"/>
      <c r="BD22" s="353"/>
      <c r="BE22" s="235"/>
      <c r="BF22" s="400"/>
      <c r="BG22" s="400"/>
      <c r="BH22" s="400"/>
      <c r="BI22" s="400"/>
      <c r="BJ22" s="400"/>
      <c r="BK22" s="400"/>
      <c r="BL22" s="400"/>
      <c r="BM22" s="400"/>
      <c r="BN22" s="230"/>
      <c r="BO22" s="353"/>
      <c r="BP22" s="353"/>
      <c r="BQ22" s="353"/>
      <c r="BR22" s="353"/>
      <c r="BS22" s="353"/>
      <c r="BT22" s="353"/>
      <c r="BU22" s="235"/>
      <c r="BV22" s="400" t="s">
        <v>261</v>
      </c>
      <c r="BW22" s="400"/>
      <c r="BX22" s="400"/>
      <c r="BY22" s="400"/>
      <c r="BZ22" s="400"/>
      <c r="CA22" s="400"/>
      <c r="CB22" s="400"/>
      <c r="CC22" s="400"/>
      <c r="CD22" s="230" t="s">
        <v>277</v>
      </c>
      <c r="CE22" s="353"/>
      <c r="CF22" s="353"/>
      <c r="CG22" s="353"/>
      <c r="CH22" s="353"/>
      <c r="CI22" s="353"/>
      <c r="CJ22" s="235"/>
      <c r="CK22" s="230" t="s">
        <v>273</v>
      </c>
      <c r="CL22" s="353"/>
      <c r="CM22" s="353"/>
      <c r="CN22" s="353"/>
      <c r="CO22" s="353"/>
      <c r="CP22" s="353"/>
      <c r="CQ22" s="235"/>
      <c r="CR22" s="400"/>
      <c r="CS22" s="400"/>
      <c r="CT22" s="400"/>
      <c r="CU22" s="400"/>
      <c r="CV22" s="400"/>
      <c r="CW22" s="400"/>
      <c r="CX22" s="400"/>
      <c r="CY22" s="400"/>
      <c r="CZ22" s="230" t="s">
        <v>266</v>
      </c>
      <c r="DA22" s="353"/>
      <c r="DB22" s="353"/>
      <c r="DC22" s="353"/>
      <c r="DD22" s="353"/>
      <c r="DE22" s="353"/>
      <c r="DF22" s="353"/>
      <c r="DG22" s="235"/>
      <c r="DH22" s="400"/>
      <c r="DI22" s="400"/>
      <c r="DJ22" s="400"/>
      <c r="DK22" s="400"/>
      <c r="DL22" s="400"/>
      <c r="DM22" s="400"/>
      <c r="DN22" s="400"/>
      <c r="DO22" s="400"/>
      <c r="DP22" s="230" t="s">
        <v>262</v>
      </c>
      <c r="DQ22" s="353"/>
      <c r="DR22" s="353"/>
      <c r="DS22" s="353"/>
      <c r="DT22" s="353"/>
      <c r="DU22" s="353"/>
      <c r="DV22" s="353"/>
      <c r="DW22" s="235"/>
      <c r="DX22" s="230"/>
      <c r="DY22" s="353"/>
      <c r="DZ22" s="353"/>
      <c r="EA22" s="353"/>
      <c r="EB22" s="353"/>
      <c r="EC22" s="353"/>
      <c r="ED22" s="235"/>
      <c r="EE22" s="400"/>
      <c r="EF22" s="400"/>
      <c r="EG22" s="400"/>
      <c r="EH22" s="400"/>
      <c r="EI22" s="400"/>
      <c r="EJ22" s="400"/>
      <c r="EK22" s="400"/>
    </row>
    <row r="23" spans="1:141" s="104" customFormat="1" ht="12.75" customHeight="1" x14ac:dyDescent="0.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230"/>
      <c r="X23" s="353"/>
      <c r="Y23" s="353"/>
      <c r="Z23" s="353"/>
      <c r="AA23" s="235"/>
      <c r="AB23" s="400"/>
      <c r="AC23" s="400"/>
      <c r="AD23" s="400"/>
      <c r="AE23" s="400"/>
      <c r="AF23" s="400"/>
      <c r="AG23" s="400"/>
      <c r="AH23" s="400"/>
      <c r="AI23" s="400"/>
      <c r="AJ23" s="230"/>
      <c r="AK23" s="353"/>
      <c r="AL23" s="353"/>
      <c r="AM23" s="353"/>
      <c r="AN23" s="353"/>
      <c r="AO23" s="353"/>
      <c r="AP23" s="353"/>
      <c r="AQ23" s="235"/>
      <c r="AR23" s="400"/>
      <c r="AS23" s="400"/>
      <c r="AT23" s="400"/>
      <c r="AU23" s="400"/>
      <c r="AV23" s="400"/>
      <c r="AW23" s="400"/>
      <c r="AX23" s="400"/>
      <c r="AY23" s="230"/>
      <c r="AZ23" s="353"/>
      <c r="BA23" s="353"/>
      <c r="BB23" s="353"/>
      <c r="BC23" s="353"/>
      <c r="BD23" s="353"/>
      <c r="BE23" s="235"/>
      <c r="BF23" s="400"/>
      <c r="BG23" s="400"/>
      <c r="BH23" s="400"/>
      <c r="BI23" s="400"/>
      <c r="BJ23" s="400"/>
      <c r="BK23" s="400"/>
      <c r="BL23" s="400"/>
      <c r="BM23" s="400"/>
      <c r="BN23" s="230"/>
      <c r="BO23" s="353"/>
      <c r="BP23" s="353"/>
      <c r="BQ23" s="353"/>
      <c r="BR23" s="353"/>
      <c r="BS23" s="353"/>
      <c r="BT23" s="353"/>
      <c r="BU23" s="235"/>
      <c r="BV23" s="400" t="s">
        <v>262</v>
      </c>
      <c r="BW23" s="400"/>
      <c r="BX23" s="400"/>
      <c r="BY23" s="400"/>
      <c r="BZ23" s="400"/>
      <c r="CA23" s="400"/>
      <c r="CB23" s="400"/>
      <c r="CC23" s="400"/>
      <c r="CD23" s="230" t="s">
        <v>278</v>
      </c>
      <c r="CE23" s="353"/>
      <c r="CF23" s="353"/>
      <c r="CG23" s="353"/>
      <c r="CH23" s="353"/>
      <c r="CI23" s="353"/>
      <c r="CJ23" s="235"/>
      <c r="CK23" s="230"/>
      <c r="CL23" s="353"/>
      <c r="CM23" s="353"/>
      <c r="CN23" s="353"/>
      <c r="CO23" s="353"/>
      <c r="CP23" s="353"/>
      <c r="CQ23" s="235"/>
      <c r="CR23" s="400"/>
      <c r="CS23" s="400"/>
      <c r="CT23" s="400"/>
      <c r="CU23" s="400"/>
      <c r="CV23" s="400"/>
      <c r="CW23" s="400"/>
      <c r="CX23" s="400"/>
      <c r="CY23" s="400"/>
      <c r="CZ23" s="399" t="s">
        <v>267</v>
      </c>
      <c r="DA23" s="396"/>
      <c r="DB23" s="396"/>
      <c r="DC23" s="396"/>
      <c r="DD23" s="396"/>
      <c r="DE23" s="396"/>
      <c r="DF23" s="396"/>
      <c r="DG23" s="397"/>
      <c r="DH23" s="400"/>
      <c r="DI23" s="400"/>
      <c r="DJ23" s="400"/>
      <c r="DK23" s="400"/>
      <c r="DL23" s="400"/>
      <c r="DM23" s="400"/>
      <c r="DN23" s="400"/>
      <c r="DO23" s="400"/>
      <c r="DP23" s="230"/>
      <c r="DQ23" s="353"/>
      <c r="DR23" s="353"/>
      <c r="DS23" s="353"/>
      <c r="DT23" s="353"/>
      <c r="DU23" s="353"/>
      <c r="DV23" s="353"/>
      <c r="DW23" s="235"/>
      <c r="DX23" s="230"/>
      <c r="DY23" s="353"/>
      <c r="DZ23" s="353"/>
      <c r="EA23" s="353"/>
      <c r="EB23" s="353"/>
      <c r="EC23" s="353"/>
      <c r="ED23" s="235"/>
      <c r="EE23" s="400"/>
      <c r="EF23" s="400"/>
      <c r="EG23" s="400"/>
      <c r="EH23" s="400"/>
      <c r="EI23" s="400"/>
      <c r="EJ23" s="400"/>
      <c r="EK23" s="400"/>
    </row>
    <row r="24" spans="1:141" s="104" customFormat="1" ht="12.75" customHeight="1" x14ac:dyDescent="0.2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230"/>
      <c r="X24" s="353"/>
      <c r="Y24" s="353"/>
      <c r="Z24" s="353"/>
      <c r="AA24" s="235"/>
      <c r="AB24" s="353"/>
      <c r="AC24" s="353"/>
      <c r="AD24" s="353"/>
      <c r="AE24" s="353"/>
      <c r="AF24" s="353"/>
      <c r="AG24" s="353"/>
      <c r="AH24" s="353"/>
      <c r="AI24" s="353"/>
      <c r="AJ24" s="230"/>
      <c r="AK24" s="353"/>
      <c r="AL24" s="353"/>
      <c r="AM24" s="353"/>
      <c r="AN24" s="353"/>
      <c r="AO24" s="353"/>
      <c r="AP24" s="353"/>
      <c r="AQ24" s="235"/>
      <c r="AR24" s="353"/>
      <c r="AS24" s="353"/>
      <c r="AT24" s="353"/>
      <c r="AU24" s="353"/>
      <c r="AV24" s="353"/>
      <c r="AW24" s="353"/>
      <c r="AX24" s="353"/>
      <c r="AY24" s="230"/>
      <c r="AZ24" s="353"/>
      <c r="BA24" s="353"/>
      <c r="BB24" s="353"/>
      <c r="BC24" s="353"/>
      <c r="BD24" s="353"/>
      <c r="BE24" s="235"/>
      <c r="BF24" s="353"/>
      <c r="BG24" s="353"/>
      <c r="BH24" s="353"/>
      <c r="BI24" s="353"/>
      <c r="BJ24" s="353"/>
      <c r="BK24" s="353"/>
      <c r="BL24" s="353"/>
      <c r="BM24" s="353"/>
      <c r="BN24" s="230"/>
      <c r="BO24" s="353"/>
      <c r="BP24" s="353"/>
      <c r="BQ24" s="353"/>
      <c r="BR24" s="353"/>
      <c r="BS24" s="353"/>
      <c r="BT24" s="353"/>
      <c r="BU24" s="235"/>
      <c r="BV24" s="353"/>
      <c r="BW24" s="353"/>
      <c r="BX24" s="353"/>
      <c r="BY24" s="353"/>
      <c r="BZ24" s="353"/>
      <c r="CA24" s="353"/>
      <c r="CB24" s="353"/>
      <c r="CC24" s="353"/>
      <c r="CD24" s="399" t="s">
        <v>280</v>
      </c>
      <c r="CE24" s="396"/>
      <c r="CF24" s="396"/>
      <c r="CG24" s="396"/>
      <c r="CH24" s="396"/>
      <c r="CI24" s="396"/>
      <c r="CJ24" s="397"/>
      <c r="CK24" s="230"/>
      <c r="CL24" s="353"/>
      <c r="CM24" s="353"/>
      <c r="CN24" s="353"/>
      <c r="CO24" s="353"/>
      <c r="CP24" s="353"/>
      <c r="CQ24" s="235"/>
      <c r="CR24" s="353"/>
      <c r="CS24" s="353"/>
      <c r="CT24" s="353"/>
      <c r="CU24" s="353"/>
      <c r="CV24" s="353"/>
      <c r="CW24" s="353"/>
      <c r="CX24" s="353"/>
      <c r="CY24" s="353"/>
      <c r="CZ24" s="399"/>
      <c r="DA24" s="396"/>
      <c r="DB24" s="396"/>
      <c r="DC24" s="396"/>
      <c r="DD24" s="396"/>
      <c r="DE24" s="396"/>
      <c r="DF24" s="396"/>
      <c r="DG24" s="397"/>
      <c r="DH24" s="353"/>
      <c r="DI24" s="353"/>
      <c r="DJ24" s="353"/>
      <c r="DK24" s="353"/>
      <c r="DL24" s="353"/>
      <c r="DM24" s="353"/>
      <c r="DN24" s="353"/>
      <c r="DO24" s="353"/>
      <c r="DP24" s="230"/>
      <c r="DQ24" s="353"/>
      <c r="DR24" s="353"/>
      <c r="DS24" s="353"/>
      <c r="DT24" s="353"/>
      <c r="DU24" s="353"/>
      <c r="DV24" s="353"/>
      <c r="DW24" s="235"/>
      <c r="DX24" s="230"/>
      <c r="DY24" s="353"/>
      <c r="DZ24" s="353"/>
      <c r="EA24" s="353"/>
      <c r="EB24" s="353"/>
      <c r="EC24" s="353"/>
      <c r="ED24" s="235"/>
      <c r="EE24" s="353"/>
      <c r="EF24" s="353"/>
      <c r="EG24" s="353"/>
      <c r="EH24" s="353"/>
      <c r="EI24" s="353"/>
      <c r="EJ24" s="353"/>
      <c r="EK24" s="353"/>
    </row>
    <row r="25" spans="1:141" s="104" customFormat="1" ht="12.75" customHeight="1" x14ac:dyDescent="0.2">
      <c r="A25" s="354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234"/>
      <c r="X25" s="354"/>
      <c r="Y25" s="354"/>
      <c r="Z25" s="354"/>
      <c r="AA25" s="231"/>
      <c r="AB25" s="354"/>
      <c r="AC25" s="354"/>
      <c r="AD25" s="354"/>
      <c r="AE25" s="354"/>
      <c r="AF25" s="354"/>
      <c r="AG25" s="354"/>
      <c r="AH25" s="354"/>
      <c r="AI25" s="354"/>
      <c r="AJ25" s="234"/>
      <c r="AK25" s="354"/>
      <c r="AL25" s="354"/>
      <c r="AM25" s="354"/>
      <c r="AN25" s="354"/>
      <c r="AO25" s="354"/>
      <c r="AP25" s="354"/>
      <c r="AQ25" s="231"/>
      <c r="AR25" s="354"/>
      <c r="AS25" s="354"/>
      <c r="AT25" s="354"/>
      <c r="AU25" s="354"/>
      <c r="AV25" s="354"/>
      <c r="AW25" s="354"/>
      <c r="AX25" s="354"/>
      <c r="AY25" s="234"/>
      <c r="AZ25" s="354"/>
      <c r="BA25" s="354"/>
      <c r="BB25" s="354"/>
      <c r="BC25" s="354"/>
      <c r="BD25" s="354"/>
      <c r="BE25" s="231"/>
      <c r="BF25" s="354"/>
      <c r="BG25" s="354"/>
      <c r="BH25" s="354"/>
      <c r="BI25" s="354"/>
      <c r="BJ25" s="354"/>
      <c r="BK25" s="354"/>
      <c r="BL25" s="354"/>
      <c r="BM25" s="354"/>
      <c r="BN25" s="234"/>
      <c r="BO25" s="354"/>
      <c r="BP25" s="354"/>
      <c r="BQ25" s="354"/>
      <c r="BR25" s="354"/>
      <c r="BS25" s="354"/>
      <c r="BT25" s="354"/>
      <c r="BU25" s="231"/>
      <c r="BV25" s="354"/>
      <c r="BW25" s="354"/>
      <c r="BX25" s="354"/>
      <c r="BY25" s="354"/>
      <c r="BZ25" s="354"/>
      <c r="CA25" s="354"/>
      <c r="CB25" s="354"/>
      <c r="CC25" s="354"/>
      <c r="CD25" s="394" t="s">
        <v>279</v>
      </c>
      <c r="CE25" s="179"/>
      <c r="CF25" s="179"/>
      <c r="CG25" s="179"/>
      <c r="CH25" s="179"/>
      <c r="CI25" s="179"/>
      <c r="CJ25" s="395"/>
      <c r="CK25" s="234"/>
      <c r="CL25" s="354"/>
      <c r="CM25" s="354"/>
      <c r="CN25" s="354"/>
      <c r="CO25" s="354"/>
      <c r="CP25" s="354"/>
      <c r="CQ25" s="231"/>
      <c r="CR25" s="354"/>
      <c r="CS25" s="354"/>
      <c r="CT25" s="354"/>
      <c r="CU25" s="354"/>
      <c r="CV25" s="354"/>
      <c r="CW25" s="354"/>
      <c r="CX25" s="354"/>
      <c r="CY25" s="354"/>
      <c r="CZ25" s="394"/>
      <c r="DA25" s="179"/>
      <c r="DB25" s="179"/>
      <c r="DC25" s="179"/>
      <c r="DD25" s="179"/>
      <c r="DE25" s="179"/>
      <c r="DF25" s="179"/>
      <c r="DG25" s="395"/>
      <c r="DH25" s="354"/>
      <c r="DI25" s="354"/>
      <c r="DJ25" s="354"/>
      <c r="DK25" s="354"/>
      <c r="DL25" s="354"/>
      <c r="DM25" s="354"/>
      <c r="DN25" s="354"/>
      <c r="DO25" s="354"/>
      <c r="DP25" s="234"/>
      <c r="DQ25" s="354"/>
      <c r="DR25" s="354"/>
      <c r="DS25" s="354"/>
      <c r="DT25" s="354"/>
      <c r="DU25" s="354"/>
      <c r="DV25" s="354"/>
      <c r="DW25" s="231"/>
      <c r="DX25" s="234"/>
      <c r="DY25" s="354"/>
      <c r="DZ25" s="354"/>
      <c r="EA25" s="354"/>
      <c r="EB25" s="354"/>
      <c r="EC25" s="354"/>
      <c r="ED25" s="231"/>
      <c r="EE25" s="354"/>
      <c r="EF25" s="354"/>
      <c r="EG25" s="354"/>
      <c r="EH25" s="354"/>
      <c r="EI25" s="354"/>
      <c r="EJ25" s="354"/>
      <c r="EK25" s="354"/>
    </row>
    <row r="26" spans="1:141" s="104" customFormat="1" ht="13.5" thickBot="1" x14ac:dyDescent="0.25">
      <c r="A26" s="243">
        <v>1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14">
        <v>2</v>
      </c>
      <c r="X26" s="214"/>
      <c r="Y26" s="214"/>
      <c r="Z26" s="214"/>
      <c r="AA26" s="214"/>
      <c r="AB26" s="214">
        <v>3</v>
      </c>
      <c r="AC26" s="214"/>
      <c r="AD26" s="214"/>
      <c r="AE26" s="214"/>
      <c r="AF26" s="214"/>
      <c r="AG26" s="214"/>
      <c r="AH26" s="214"/>
      <c r="AI26" s="214"/>
      <c r="AJ26" s="214">
        <v>4</v>
      </c>
      <c r="AK26" s="214"/>
      <c r="AL26" s="214"/>
      <c r="AM26" s="214"/>
      <c r="AN26" s="214"/>
      <c r="AO26" s="214"/>
      <c r="AP26" s="214"/>
      <c r="AQ26" s="214"/>
      <c r="AR26" s="214">
        <v>5</v>
      </c>
      <c r="AS26" s="214"/>
      <c r="AT26" s="214"/>
      <c r="AU26" s="214"/>
      <c r="AV26" s="214"/>
      <c r="AW26" s="214"/>
      <c r="AX26" s="214"/>
      <c r="AY26" s="214">
        <v>6</v>
      </c>
      <c r="AZ26" s="214"/>
      <c r="BA26" s="214"/>
      <c r="BB26" s="214"/>
      <c r="BC26" s="214"/>
      <c r="BD26" s="214"/>
      <c r="BE26" s="214"/>
      <c r="BF26" s="214">
        <v>7</v>
      </c>
      <c r="BG26" s="214"/>
      <c r="BH26" s="214"/>
      <c r="BI26" s="214"/>
      <c r="BJ26" s="214"/>
      <c r="BK26" s="214"/>
      <c r="BL26" s="214"/>
      <c r="BM26" s="214"/>
      <c r="BN26" s="214">
        <v>8</v>
      </c>
      <c r="BO26" s="214"/>
      <c r="BP26" s="214"/>
      <c r="BQ26" s="214"/>
      <c r="BR26" s="214"/>
      <c r="BS26" s="214"/>
      <c r="BT26" s="214"/>
      <c r="BU26" s="214"/>
      <c r="BV26" s="214">
        <v>9</v>
      </c>
      <c r="BW26" s="214"/>
      <c r="BX26" s="214"/>
      <c r="BY26" s="214"/>
      <c r="BZ26" s="214"/>
      <c r="CA26" s="214"/>
      <c r="CB26" s="214"/>
      <c r="CC26" s="214"/>
      <c r="CD26" s="214">
        <v>10</v>
      </c>
      <c r="CE26" s="214"/>
      <c r="CF26" s="214"/>
      <c r="CG26" s="214"/>
      <c r="CH26" s="214"/>
      <c r="CI26" s="214"/>
      <c r="CJ26" s="214"/>
      <c r="CK26" s="214">
        <v>11</v>
      </c>
      <c r="CL26" s="214"/>
      <c r="CM26" s="214"/>
      <c r="CN26" s="214"/>
      <c r="CO26" s="214"/>
      <c r="CP26" s="214"/>
      <c r="CQ26" s="214"/>
      <c r="CR26" s="214">
        <v>12</v>
      </c>
      <c r="CS26" s="214"/>
      <c r="CT26" s="214"/>
      <c r="CU26" s="214"/>
      <c r="CV26" s="214"/>
      <c r="CW26" s="214"/>
      <c r="CX26" s="214"/>
      <c r="CY26" s="214"/>
      <c r="CZ26" s="214">
        <v>13</v>
      </c>
      <c r="DA26" s="214"/>
      <c r="DB26" s="214"/>
      <c r="DC26" s="214"/>
      <c r="DD26" s="214"/>
      <c r="DE26" s="214"/>
      <c r="DF26" s="214"/>
      <c r="DG26" s="214"/>
      <c r="DH26" s="214">
        <v>14</v>
      </c>
      <c r="DI26" s="214"/>
      <c r="DJ26" s="214"/>
      <c r="DK26" s="214"/>
      <c r="DL26" s="214"/>
      <c r="DM26" s="214"/>
      <c r="DN26" s="214"/>
      <c r="DO26" s="214"/>
      <c r="DP26" s="214">
        <v>15</v>
      </c>
      <c r="DQ26" s="214"/>
      <c r="DR26" s="214"/>
      <c r="DS26" s="214"/>
      <c r="DT26" s="214"/>
      <c r="DU26" s="214"/>
      <c r="DV26" s="214"/>
      <c r="DW26" s="214"/>
      <c r="DX26" s="214">
        <v>16</v>
      </c>
      <c r="DY26" s="214"/>
      <c r="DZ26" s="214"/>
      <c r="EA26" s="214"/>
      <c r="EB26" s="214"/>
      <c r="EC26" s="214"/>
      <c r="ED26" s="214"/>
      <c r="EE26" s="214">
        <v>17</v>
      </c>
      <c r="EF26" s="214"/>
      <c r="EG26" s="214"/>
      <c r="EH26" s="214"/>
      <c r="EI26" s="214"/>
      <c r="EJ26" s="214"/>
      <c r="EK26" s="216"/>
    </row>
    <row r="27" spans="1:141" s="104" customFormat="1" ht="15" customHeight="1" x14ac:dyDescent="0.2">
      <c r="A27" s="310" t="s">
        <v>281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206" t="s">
        <v>44</v>
      </c>
      <c r="X27" s="207"/>
      <c r="Y27" s="207"/>
      <c r="Z27" s="207"/>
      <c r="AA27" s="207"/>
      <c r="AB27" s="349">
        <f>757+66.25-8+1642.25+103.75-1+4</f>
        <v>2564.25</v>
      </c>
      <c r="AC27" s="349"/>
      <c r="AD27" s="349"/>
      <c r="AE27" s="349"/>
      <c r="AF27" s="349"/>
      <c r="AG27" s="349"/>
      <c r="AH27" s="349"/>
      <c r="AI27" s="349"/>
      <c r="AJ27" s="349">
        <f>AB27</f>
        <v>2564.25</v>
      </c>
      <c r="AK27" s="349"/>
      <c r="AL27" s="349"/>
      <c r="AM27" s="349"/>
      <c r="AN27" s="349"/>
      <c r="AO27" s="349"/>
      <c r="AP27" s="349"/>
      <c r="AQ27" s="349"/>
      <c r="AR27" s="349">
        <f>649+66.25-7+1492+103.75-1+4</f>
        <v>2307</v>
      </c>
      <c r="AS27" s="349"/>
      <c r="AT27" s="349"/>
      <c r="AU27" s="349"/>
      <c r="AV27" s="349"/>
      <c r="AW27" s="349"/>
      <c r="AX27" s="349"/>
      <c r="AY27" s="349">
        <v>257.25</v>
      </c>
      <c r="AZ27" s="349"/>
      <c r="BA27" s="349"/>
      <c r="BB27" s="349"/>
      <c r="BC27" s="349"/>
      <c r="BD27" s="349"/>
      <c r="BE27" s="349"/>
      <c r="BF27" s="349">
        <f>1158.8+18.2</f>
        <v>1177</v>
      </c>
      <c r="BG27" s="349"/>
      <c r="BH27" s="349"/>
      <c r="BI27" s="349"/>
      <c r="BJ27" s="349"/>
      <c r="BK27" s="349"/>
      <c r="BL27" s="349"/>
      <c r="BM27" s="349"/>
      <c r="BN27" s="349">
        <v>1158.8</v>
      </c>
      <c r="BO27" s="349"/>
      <c r="BP27" s="349"/>
      <c r="BQ27" s="349"/>
      <c r="BR27" s="349"/>
      <c r="BS27" s="349"/>
      <c r="BT27" s="349"/>
      <c r="BU27" s="349"/>
      <c r="BV27" s="349">
        <f>BN27</f>
        <v>1158.8</v>
      </c>
      <c r="BW27" s="349"/>
      <c r="BX27" s="349"/>
      <c r="BY27" s="349"/>
      <c r="BZ27" s="349"/>
      <c r="CA27" s="349"/>
      <c r="CB27" s="349"/>
      <c r="CC27" s="349"/>
      <c r="CD27" s="401">
        <v>1139.9000000000001</v>
      </c>
      <c r="CE27" s="401"/>
      <c r="CF27" s="401"/>
      <c r="CG27" s="401"/>
      <c r="CH27" s="401"/>
      <c r="CI27" s="401"/>
      <c r="CJ27" s="401"/>
      <c r="CK27" s="349">
        <v>18.2</v>
      </c>
      <c r="CL27" s="349"/>
      <c r="CM27" s="349"/>
      <c r="CN27" s="349"/>
      <c r="CO27" s="349"/>
      <c r="CP27" s="349"/>
      <c r="CQ27" s="349"/>
      <c r="CR27" s="349">
        <v>0</v>
      </c>
      <c r="CS27" s="349"/>
      <c r="CT27" s="349"/>
      <c r="CU27" s="349"/>
      <c r="CV27" s="349"/>
      <c r="CW27" s="349"/>
      <c r="CX27" s="349"/>
      <c r="CY27" s="349"/>
      <c r="CZ27" s="349">
        <v>0</v>
      </c>
      <c r="DA27" s="349"/>
      <c r="DB27" s="349"/>
      <c r="DC27" s="349"/>
      <c r="DD27" s="349"/>
      <c r="DE27" s="349"/>
      <c r="DF27" s="349"/>
      <c r="DG27" s="349"/>
      <c r="DH27" s="349">
        <f>757-8+1642.25-1+4</f>
        <v>2394.25</v>
      </c>
      <c r="DI27" s="349"/>
      <c r="DJ27" s="349"/>
      <c r="DK27" s="349"/>
      <c r="DL27" s="349"/>
      <c r="DM27" s="349"/>
      <c r="DN27" s="349"/>
      <c r="DO27" s="349"/>
      <c r="DP27" s="349">
        <f>DH27</f>
        <v>2394.25</v>
      </c>
      <c r="DQ27" s="349"/>
      <c r="DR27" s="349"/>
      <c r="DS27" s="349"/>
      <c r="DT27" s="349"/>
      <c r="DU27" s="349"/>
      <c r="DV27" s="349"/>
      <c r="DW27" s="349"/>
      <c r="DX27" s="349">
        <f>638.75-7+1507.5-1+4</f>
        <v>2142.25</v>
      </c>
      <c r="DY27" s="349"/>
      <c r="DZ27" s="349"/>
      <c r="EA27" s="349"/>
      <c r="EB27" s="349"/>
      <c r="EC27" s="349"/>
      <c r="ED27" s="349"/>
      <c r="EE27" s="349">
        <v>252</v>
      </c>
      <c r="EF27" s="349"/>
      <c r="EG27" s="349"/>
      <c r="EH27" s="349"/>
      <c r="EI27" s="349"/>
      <c r="EJ27" s="349"/>
      <c r="EK27" s="349"/>
    </row>
    <row r="28" spans="1:141" s="104" customFormat="1" ht="12.75" customHeight="1" x14ac:dyDescent="0.2">
      <c r="A28" s="278" t="s">
        <v>282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182" t="s">
        <v>287</v>
      </c>
      <c r="X28" s="183"/>
      <c r="Y28" s="183"/>
      <c r="Z28" s="183"/>
      <c r="AA28" s="183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402"/>
      <c r="CE28" s="402"/>
      <c r="CF28" s="402"/>
      <c r="CG28" s="402"/>
      <c r="CH28" s="402"/>
      <c r="CI28" s="402"/>
      <c r="CJ28" s="402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</row>
    <row r="29" spans="1:141" s="104" customFormat="1" ht="12.75" customHeight="1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182"/>
      <c r="X29" s="183"/>
      <c r="Y29" s="183"/>
      <c r="Z29" s="183"/>
      <c r="AA29" s="183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402"/>
      <c r="CE29" s="402"/>
      <c r="CF29" s="402"/>
      <c r="CG29" s="402"/>
      <c r="CH29" s="402"/>
      <c r="CI29" s="402"/>
      <c r="CJ29" s="402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</row>
    <row r="30" spans="1:141" s="104" customFormat="1" ht="15" customHeight="1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182"/>
      <c r="X30" s="183"/>
      <c r="Y30" s="183"/>
      <c r="Z30" s="183"/>
      <c r="AA30" s="183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402"/>
      <c r="CE30" s="402"/>
      <c r="CF30" s="402"/>
      <c r="CG30" s="402"/>
      <c r="CH30" s="402"/>
      <c r="CI30" s="402"/>
      <c r="CJ30" s="402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</row>
    <row r="31" spans="1:141" s="104" customFormat="1" ht="12.75" customHeight="1" x14ac:dyDescent="0.2">
      <c r="A31" s="222" t="s">
        <v>283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82" t="s">
        <v>45</v>
      </c>
      <c r="X31" s="183"/>
      <c r="Y31" s="183"/>
      <c r="Z31" s="183"/>
      <c r="AA31" s="183"/>
      <c r="AB31" s="339">
        <f>545+35+764.5-16</f>
        <v>1328.5</v>
      </c>
      <c r="AC31" s="339"/>
      <c r="AD31" s="339"/>
      <c r="AE31" s="339"/>
      <c r="AF31" s="339"/>
      <c r="AG31" s="339"/>
      <c r="AH31" s="339"/>
      <c r="AI31" s="339"/>
      <c r="AJ31" s="339">
        <f>AB31</f>
        <v>1328.5</v>
      </c>
      <c r="AK31" s="339"/>
      <c r="AL31" s="339"/>
      <c r="AM31" s="339"/>
      <c r="AN31" s="339"/>
      <c r="AO31" s="339"/>
      <c r="AP31" s="339"/>
      <c r="AQ31" s="339"/>
      <c r="AR31" s="339">
        <f>AB31</f>
        <v>1328.5</v>
      </c>
      <c r="AS31" s="339"/>
      <c r="AT31" s="339"/>
      <c r="AU31" s="339"/>
      <c r="AV31" s="339"/>
      <c r="AW31" s="339"/>
      <c r="AX31" s="339"/>
      <c r="AY31" s="339">
        <v>0</v>
      </c>
      <c r="AZ31" s="339"/>
      <c r="BA31" s="339"/>
      <c r="BB31" s="339"/>
      <c r="BC31" s="339"/>
      <c r="BD31" s="339"/>
      <c r="BE31" s="339"/>
      <c r="BF31" s="339">
        <v>675.3</v>
      </c>
      <c r="BG31" s="339"/>
      <c r="BH31" s="339"/>
      <c r="BI31" s="339"/>
      <c r="BJ31" s="339"/>
      <c r="BK31" s="339"/>
      <c r="BL31" s="339"/>
      <c r="BM31" s="339"/>
      <c r="BN31" s="339">
        <v>671.9</v>
      </c>
      <c r="BO31" s="339"/>
      <c r="BP31" s="339"/>
      <c r="BQ31" s="339"/>
      <c r="BR31" s="339"/>
      <c r="BS31" s="339"/>
      <c r="BT31" s="339"/>
      <c r="BU31" s="339"/>
      <c r="BV31" s="339">
        <f>BN31</f>
        <v>671.9</v>
      </c>
      <c r="BW31" s="339"/>
      <c r="BX31" s="339"/>
      <c r="BY31" s="339"/>
      <c r="BZ31" s="339"/>
      <c r="CA31" s="339"/>
      <c r="CB31" s="339"/>
      <c r="CC31" s="339"/>
      <c r="CD31" s="402">
        <v>621.29999999999995</v>
      </c>
      <c r="CE31" s="402"/>
      <c r="CF31" s="402"/>
      <c r="CG31" s="402"/>
      <c r="CH31" s="402"/>
      <c r="CI31" s="402"/>
      <c r="CJ31" s="402"/>
      <c r="CK31" s="339">
        <v>3.4</v>
      </c>
      <c r="CL31" s="339"/>
      <c r="CM31" s="339"/>
      <c r="CN31" s="339"/>
      <c r="CO31" s="339"/>
      <c r="CP31" s="339"/>
      <c r="CQ31" s="339"/>
      <c r="CR31" s="339">
        <v>0</v>
      </c>
      <c r="CS31" s="339"/>
      <c r="CT31" s="339"/>
      <c r="CU31" s="339"/>
      <c r="CV31" s="339"/>
      <c r="CW31" s="339"/>
      <c r="CX31" s="339"/>
      <c r="CY31" s="339"/>
      <c r="CZ31" s="339">
        <v>0</v>
      </c>
      <c r="DA31" s="339"/>
      <c r="DB31" s="339"/>
      <c r="DC31" s="339"/>
      <c r="DD31" s="339"/>
      <c r="DE31" s="339"/>
      <c r="DF31" s="339"/>
      <c r="DG31" s="339"/>
      <c r="DH31" s="339">
        <f>545+764.5-16</f>
        <v>1293.5</v>
      </c>
      <c r="DI31" s="339"/>
      <c r="DJ31" s="339"/>
      <c r="DK31" s="339"/>
      <c r="DL31" s="339"/>
      <c r="DM31" s="339"/>
      <c r="DN31" s="339"/>
      <c r="DO31" s="339"/>
      <c r="DP31" s="339">
        <f>DH31</f>
        <v>1293.5</v>
      </c>
      <c r="DQ31" s="339"/>
      <c r="DR31" s="339"/>
      <c r="DS31" s="339"/>
      <c r="DT31" s="339"/>
      <c r="DU31" s="339"/>
      <c r="DV31" s="339"/>
      <c r="DW31" s="339"/>
      <c r="DX31" s="339">
        <f>545+763-16</f>
        <v>1292</v>
      </c>
      <c r="DY31" s="339"/>
      <c r="DZ31" s="339"/>
      <c r="EA31" s="339"/>
      <c r="EB31" s="339"/>
      <c r="EC31" s="339"/>
      <c r="ED31" s="339"/>
      <c r="EE31" s="339">
        <v>1.5</v>
      </c>
      <c r="EF31" s="339"/>
      <c r="EG31" s="339"/>
      <c r="EH31" s="339"/>
      <c r="EI31" s="339"/>
      <c r="EJ31" s="339"/>
      <c r="EK31" s="339"/>
    </row>
    <row r="32" spans="1:141" s="104" customFormat="1" ht="12.75" customHeight="1" x14ac:dyDescent="0.2">
      <c r="A32" s="278" t="s">
        <v>282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182" t="s">
        <v>286</v>
      </c>
      <c r="X32" s="183"/>
      <c r="Y32" s="183"/>
      <c r="Z32" s="183"/>
      <c r="AA32" s="183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402"/>
      <c r="CE32" s="402"/>
      <c r="CF32" s="402"/>
      <c r="CG32" s="402"/>
      <c r="CH32" s="402"/>
      <c r="CI32" s="402"/>
      <c r="CJ32" s="402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</row>
    <row r="33" spans="1:141" s="104" customFormat="1" ht="12.75" customHeight="1" x14ac:dyDescent="0.2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182"/>
      <c r="X33" s="183"/>
      <c r="Y33" s="183"/>
      <c r="Z33" s="183"/>
      <c r="AA33" s="183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402"/>
      <c r="CE33" s="402"/>
      <c r="CF33" s="402"/>
      <c r="CG33" s="402"/>
      <c r="CH33" s="402"/>
      <c r="CI33" s="402"/>
      <c r="CJ33" s="402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</row>
    <row r="34" spans="1:141" s="104" customFormat="1" ht="15" customHeight="1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182"/>
      <c r="X34" s="183"/>
      <c r="Y34" s="183"/>
      <c r="Z34" s="183"/>
      <c r="AA34" s="183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402"/>
      <c r="CE34" s="402"/>
      <c r="CF34" s="402"/>
      <c r="CG34" s="402"/>
      <c r="CH34" s="402"/>
      <c r="CI34" s="402"/>
      <c r="CJ34" s="402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</row>
    <row r="35" spans="1:141" s="104" customFormat="1" ht="12.75" customHeight="1" x14ac:dyDescent="0.2">
      <c r="A35" s="266" t="s">
        <v>284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182" t="s">
        <v>174</v>
      </c>
      <c r="X35" s="183"/>
      <c r="Y35" s="183"/>
      <c r="Z35" s="183"/>
      <c r="AA35" s="183"/>
      <c r="AB35" s="339">
        <f>8+1+16</f>
        <v>25</v>
      </c>
      <c r="AC35" s="339"/>
      <c r="AD35" s="339"/>
      <c r="AE35" s="339"/>
      <c r="AF35" s="339"/>
      <c r="AG35" s="339"/>
      <c r="AH35" s="339"/>
      <c r="AI35" s="339"/>
      <c r="AJ35" s="339">
        <f>AB35</f>
        <v>25</v>
      </c>
      <c r="AK35" s="339"/>
      <c r="AL35" s="339"/>
      <c r="AM35" s="339"/>
      <c r="AN35" s="339"/>
      <c r="AO35" s="339"/>
      <c r="AP35" s="339"/>
      <c r="AQ35" s="339"/>
      <c r="AR35" s="339">
        <f>7+1+16</f>
        <v>24</v>
      </c>
      <c r="AS35" s="339"/>
      <c r="AT35" s="339"/>
      <c r="AU35" s="339"/>
      <c r="AV35" s="339"/>
      <c r="AW35" s="339"/>
      <c r="AX35" s="339"/>
      <c r="AY35" s="339">
        <v>1</v>
      </c>
      <c r="AZ35" s="339"/>
      <c r="BA35" s="339"/>
      <c r="BB35" s="339"/>
      <c r="BC35" s="339"/>
      <c r="BD35" s="339"/>
      <c r="BE35" s="339"/>
      <c r="BF35" s="339">
        <v>22.6</v>
      </c>
      <c r="BG35" s="339"/>
      <c r="BH35" s="339"/>
      <c r="BI35" s="339"/>
      <c r="BJ35" s="339"/>
      <c r="BK35" s="339"/>
      <c r="BL35" s="339"/>
      <c r="BM35" s="339"/>
      <c r="BN35" s="339">
        <v>22.6</v>
      </c>
      <c r="BO35" s="339"/>
      <c r="BP35" s="339"/>
      <c r="BQ35" s="339"/>
      <c r="BR35" s="339"/>
      <c r="BS35" s="339"/>
      <c r="BT35" s="339"/>
      <c r="BU35" s="339"/>
      <c r="BV35" s="339">
        <f>BN35</f>
        <v>22.6</v>
      </c>
      <c r="BW35" s="339"/>
      <c r="BX35" s="339"/>
      <c r="BY35" s="339"/>
      <c r="BZ35" s="339"/>
      <c r="CA35" s="339"/>
      <c r="CB35" s="339"/>
      <c r="CC35" s="339"/>
      <c r="CD35" s="402">
        <v>17.8</v>
      </c>
      <c r="CE35" s="402"/>
      <c r="CF35" s="402"/>
      <c r="CG35" s="402"/>
      <c r="CH35" s="402"/>
      <c r="CI35" s="402"/>
      <c r="CJ35" s="402"/>
      <c r="CK35" s="339">
        <v>0</v>
      </c>
      <c r="CL35" s="339"/>
      <c r="CM35" s="339"/>
      <c r="CN35" s="339"/>
      <c r="CO35" s="339"/>
      <c r="CP35" s="339"/>
      <c r="CQ35" s="339"/>
      <c r="CR35" s="339">
        <v>0</v>
      </c>
      <c r="CS35" s="339"/>
      <c r="CT35" s="339"/>
      <c r="CU35" s="339"/>
      <c r="CV35" s="339"/>
      <c r="CW35" s="339"/>
      <c r="CX35" s="339"/>
      <c r="CY35" s="339"/>
      <c r="CZ35" s="339">
        <v>0</v>
      </c>
      <c r="DA35" s="339"/>
      <c r="DB35" s="339"/>
      <c r="DC35" s="339"/>
      <c r="DD35" s="339"/>
      <c r="DE35" s="339"/>
      <c r="DF35" s="339"/>
      <c r="DG35" s="339"/>
      <c r="DH35" s="339">
        <f>8+1+16</f>
        <v>25</v>
      </c>
      <c r="DI35" s="339"/>
      <c r="DJ35" s="339"/>
      <c r="DK35" s="339"/>
      <c r="DL35" s="339"/>
      <c r="DM35" s="339"/>
      <c r="DN35" s="339"/>
      <c r="DO35" s="339"/>
      <c r="DP35" s="339">
        <f>DH35</f>
        <v>25</v>
      </c>
      <c r="DQ35" s="339"/>
      <c r="DR35" s="339"/>
      <c r="DS35" s="339"/>
      <c r="DT35" s="339"/>
      <c r="DU35" s="339"/>
      <c r="DV35" s="339"/>
      <c r="DW35" s="339"/>
      <c r="DX35" s="339">
        <f>7+1+16</f>
        <v>24</v>
      </c>
      <c r="DY35" s="339"/>
      <c r="DZ35" s="339"/>
      <c r="EA35" s="339"/>
      <c r="EB35" s="339"/>
      <c r="EC35" s="339"/>
      <c r="ED35" s="339"/>
      <c r="EE35" s="339">
        <v>1</v>
      </c>
      <c r="EF35" s="339"/>
      <c r="EG35" s="339"/>
      <c r="EH35" s="339"/>
      <c r="EI35" s="339"/>
      <c r="EJ35" s="339"/>
      <c r="EK35" s="339"/>
    </row>
    <row r="36" spans="1:141" s="104" customFormat="1" ht="12.75" customHeight="1" x14ac:dyDescent="0.2">
      <c r="A36" s="222" t="s">
        <v>285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182"/>
      <c r="X36" s="183"/>
      <c r="Y36" s="183"/>
      <c r="Z36" s="183"/>
      <c r="AA36" s="183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402"/>
      <c r="CE36" s="402"/>
      <c r="CF36" s="402"/>
      <c r="CG36" s="402"/>
      <c r="CH36" s="402"/>
      <c r="CI36" s="402"/>
      <c r="CJ36" s="402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</row>
    <row r="37" spans="1:141" s="104" customFormat="1" ht="12.75" customHeight="1" x14ac:dyDescent="0.2">
      <c r="A37" s="278" t="s">
        <v>282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182" t="s">
        <v>173</v>
      </c>
      <c r="X37" s="183"/>
      <c r="Y37" s="183"/>
      <c r="Z37" s="183"/>
      <c r="AA37" s="183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402"/>
      <c r="CE37" s="402"/>
      <c r="CF37" s="402"/>
      <c r="CG37" s="402"/>
      <c r="CH37" s="402"/>
      <c r="CI37" s="402"/>
      <c r="CJ37" s="402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39"/>
      <c r="DD37" s="339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39"/>
    </row>
    <row r="38" spans="1:141" s="104" customFormat="1" ht="12.75" customHeight="1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182"/>
      <c r="X38" s="183"/>
      <c r="Y38" s="183"/>
      <c r="Z38" s="183"/>
      <c r="AA38" s="183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402"/>
      <c r="CE38" s="402"/>
      <c r="CF38" s="402"/>
      <c r="CG38" s="402"/>
      <c r="CH38" s="402"/>
      <c r="CI38" s="402"/>
      <c r="CJ38" s="402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</row>
    <row r="39" spans="1:141" s="104" customFormat="1" ht="15" customHeight="1" x14ac:dyDescent="0.2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182"/>
      <c r="X39" s="183"/>
      <c r="Y39" s="183"/>
      <c r="Z39" s="183"/>
      <c r="AA39" s="183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402"/>
      <c r="CE39" s="402"/>
      <c r="CF39" s="402"/>
      <c r="CG39" s="402"/>
      <c r="CH39" s="402"/>
      <c r="CI39" s="402"/>
      <c r="CJ39" s="402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</row>
    <row r="40" spans="1:141" s="104" customFormat="1" ht="15" customHeight="1" thickBot="1" x14ac:dyDescent="0.25">
      <c r="A40" s="305" t="s">
        <v>42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45" t="s">
        <v>46</v>
      </c>
      <c r="X40" s="346"/>
      <c r="Y40" s="346"/>
      <c r="Z40" s="346"/>
      <c r="AA40" s="346"/>
      <c r="AB40" s="335">
        <f>AB27+AB31+AB35</f>
        <v>3917.75</v>
      </c>
      <c r="AC40" s="335"/>
      <c r="AD40" s="335"/>
      <c r="AE40" s="335"/>
      <c r="AF40" s="335"/>
      <c r="AG40" s="335"/>
      <c r="AH40" s="335"/>
      <c r="AI40" s="335"/>
      <c r="AJ40" s="335">
        <f>AJ27+AJ31+AJ35</f>
        <v>3917.75</v>
      </c>
      <c r="AK40" s="335"/>
      <c r="AL40" s="335"/>
      <c r="AM40" s="335"/>
      <c r="AN40" s="335"/>
      <c r="AO40" s="335"/>
      <c r="AP40" s="335"/>
      <c r="AQ40" s="335"/>
      <c r="AR40" s="335">
        <f>AR27+AR31+AR35</f>
        <v>3659.5</v>
      </c>
      <c r="AS40" s="335"/>
      <c r="AT40" s="335"/>
      <c r="AU40" s="335"/>
      <c r="AV40" s="335"/>
      <c r="AW40" s="335"/>
      <c r="AX40" s="335"/>
      <c r="AY40" s="335">
        <f>AY27+AY31+AY35</f>
        <v>258.25</v>
      </c>
      <c r="AZ40" s="335"/>
      <c r="BA40" s="335"/>
      <c r="BB40" s="335"/>
      <c r="BC40" s="335"/>
      <c r="BD40" s="335"/>
      <c r="BE40" s="335"/>
      <c r="BF40" s="335">
        <f>BF27+BF31+BF35</f>
        <v>1874.8999999999999</v>
      </c>
      <c r="BG40" s="335"/>
      <c r="BH40" s="335"/>
      <c r="BI40" s="335"/>
      <c r="BJ40" s="335"/>
      <c r="BK40" s="335"/>
      <c r="BL40" s="335"/>
      <c r="BM40" s="335"/>
      <c r="BN40" s="335">
        <f>BN27+BN31+BN35</f>
        <v>1853.2999999999997</v>
      </c>
      <c r="BO40" s="335"/>
      <c r="BP40" s="335"/>
      <c r="BQ40" s="335"/>
      <c r="BR40" s="335"/>
      <c r="BS40" s="335"/>
      <c r="BT40" s="335"/>
      <c r="BU40" s="335"/>
      <c r="BV40" s="335">
        <f>BV27+BV31+BV35</f>
        <v>1853.2999999999997</v>
      </c>
      <c r="BW40" s="335"/>
      <c r="BX40" s="335"/>
      <c r="BY40" s="335"/>
      <c r="BZ40" s="335"/>
      <c r="CA40" s="335"/>
      <c r="CB40" s="335"/>
      <c r="CC40" s="335"/>
      <c r="CD40" s="403">
        <f>CD27+CD31+CD35</f>
        <v>1779</v>
      </c>
      <c r="CE40" s="403"/>
      <c r="CF40" s="403"/>
      <c r="CG40" s="403"/>
      <c r="CH40" s="403"/>
      <c r="CI40" s="403"/>
      <c r="CJ40" s="403"/>
      <c r="CK40" s="335">
        <f>CK27+CK31+CK35</f>
        <v>21.599999999999998</v>
      </c>
      <c r="CL40" s="335"/>
      <c r="CM40" s="335"/>
      <c r="CN40" s="335"/>
      <c r="CO40" s="335"/>
      <c r="CP40" s="335"/>
      <c r="CQ40" s="335"/>
      <c r="CR40" s="335">
        <f>CR27+CR31+CR35</f>
        <v>0</v>
      </c>
      <c r="CS40" s="335"/>
      <c r="CT40" s="335"/>
      <c r="CU40" s="335"/>
      <c r="CV40" s="335"/>
      <c r="CW40" s="335"/>
      <c r="CX40" s="335"/>
      <c r="CY40" s="335"/>
      <c r="CZ40" s="335">
        <f>CZ27+CZ31+CZ35</f>
        <v>0</v>
      </c>
      <c r="DA40" s="335"/>
      <c r="DB40" s="335"/>
      <c r="DC40" s="335"/>
      <c r="DD40" s="335"/>
      <c r="DE40" s="335"/>
      <c r="DF40" s="335"/>
      <c r="DG40" s="335"/>
      <c r="DH40" s="335">
        <f>DH27+DH31+DH35</f>
        <v>3712.75</v>
      </c>
      <c r="DI40" s="335"/>
      <c r="DJ40" s="335"/>
      <c r="DK40" s="335"/>
      <c r="DL40" s="335"/>
      <c r="DM40" s="335"/>
      <c r="DN40" s="335"/>
      <c r="DO40" s="335"/>
      <c r="DP40" s="335">
        <f>DP27+DP31+DP35</f>
        <v>3712.75</v>
      </c>
      <c r="DQ40" s="335"/>
      <c r="DR40" s="335"/>
      <c r="DS40" s="335"/>
      <c r="DT40" s="335"/>
      <c r="DU40" s="335"/>
      <c r="DV40" s="335"/>
      <c r="DW40" s="335"/>
      <c r="DX40" s="335">
        <f>DX27+DX31+DX35</f>
        <v>3458.25</v>
      </c>
      <c r="DY40" s="335"/>
      <c r="DZ40" s="335"/>
      <c r="EA40" s="335"/>
      <c r="EB40" s="335"/>
      <c r="EC40" s="335"/>
      <c r="ED40" s="335"/>
      <c r="EE40" s="335">
        <f>EE27+EE31+EE35</f>
        <v>254.5</v>
      </c>
      <c r="EF40" s="335"/>
      <c r="EG40" s="335"/>
      <c r="EH40" s="335"/>
      <c r="EI40" s="335"/>
      <c r="EJ40" s="335"/>
      <c r="EK40" s="335"/>
    </row>
    <row r="42" spans="1:141" x14ac:dyDescent="0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404" t="s">
        <v>290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4"/>
      <c r="DG45" s="404"/>
      <c r="DH45" s="404"/>
      <c r="DI45" s="404"/>
      <c r="DJ45" s="404"/>
      <c r="DK45" s="404"/>
      <c r="DL45" s="404"/>
      <c r="DM45" s="404"/>
      <c r="DN45" s="404"/>
      <c r="DO45" s="404"/>
      <c r="DP45" s="404"/>
      <c r="DQ45" s="404"/>
      <c r="DR45" s="404"/>
      <c r="DS45" s="404"/>
      <c r="DT45" s="404"/>
      <c r="DU45" s="404"/>
      <c r="DV45" s="404"/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4"/>
      <c r="EH45" s="404"/>
      <c r="EI45" s="404"/>
      <c r="EJ45" s="404"/>
      <c r="EK45" s="404"/>
    </row>
    <row r="46" spans="1:141" s="3" customFormat="1" ht="11.25" x14ac:dyDescent="0.2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4"/>
      <c r="DT46" s="404"/>
      <c r="DU46" s="404"/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4"/>
      <c r="EI46" s="404"/>
      <c r="EJ46" s="404"/>
      <c r="EK46" s="404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1</cp:lastModifiedBy>
  <cp:lastPrinted>2024-01-16T08:02:59Z</cp:lastPrinted>
  <dcterms:created xsi:type="dcterms:W3CDTF">2004-09-19T06:34:55Z</dcterms:created>
  <dcterms:modified xsi:type="dcterms:W3CDTF">2024-03-12T04:59:30Z</dcterms:modified>
</cp:coreProperties>
</file>